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3" yWindow="-113" windowWidth="24267" windowHeight="14526" activeTab="1"/>
  </bookViews>
  <sheets>
    <sheet name="記載例" sheetId="1" r:id="rId1"/>
    <sheet name="入力シート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<sst xmlns="http://schemas.openxmlformats.org/spreadsheetml/2006/main" xmlns:r="http://schemas.openxmlformats.org/officeDocument/2006/relationships" count="32" uniqueCount="32">
  <si>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地域外</t>
    <rPh sb="0" eb="3">
      <t>チイキガイ</t>
    </rPh>
    <phoneticPr fontId="1"/>
  </si>
  <si>
    <t>グラニュー糖</t>
    <rPh sb="5" eb="6">
      <t>トウ</t>
    </rPh>
    <phoneticPr fontId="1"/>
  </si>
  <si>
    <t>りんご</t>
  </si>
  <si>
    <t>瓶</t>
    <rPh sb="0" eb="1">
      <t>ビン</t>
    </rPh>
    <phoneticPr fontId="1"/>
  </si>
  <si>
    <t>イチゴ</t>
  </si>
  <si>
    <t>キウイ</t>
  </si>
  <si>
    <t>シール</t>
  </si>
  <si>
    <t>単価</t>
    <rPh sb="0" eb="2">
      <t>タンカ</t>
    </rPh>
    <phoneticPr fontId="1"/>
  </si>
  <si>
    <t>地域内</t>
    <rPh sb="0" eb="3">
      <t>チイキナイ</t>
    </rPh>
    <phoneticPr fontId="1"/>
  </si>
  <si>
    <t>調達先区分</t>
    <rPh sb="0" eb="2">
      <t>チョウタツ</t>
    </rPh>
    <rPh sb="2" eb="5">
      <t>サキクブン</t>
    </rPh>
    <phoneticPr fontId="1"/>
  </si>
  <si>
    <t>分量</t>
    <rPh sb="0" eb="2">
      <t>ブンリョウ</t>
    </rPh>
    <phoneticPr fontId="1"/>
  </si>
  <si>
    <t>金額</t>
    <rPh sb="0" eb="2">
      <t>キンガク</t>
    </rPh>
    <phoneticPr fontId="1"/>
  </si>
  <si>
    <t>自動</t>
    <rPh sb="0" eb="2">
      <t>ジドウ</t>
    </rPh>
    <phoneticPr fontId="1"/>
  </si>
  <si>
    <t>単位</t>
    <rPh sb="0" eb="2">
      <t>タンイ</t>
    </rPh>
    <phoneticPr fontId="1"/>
  </si>
  <si>
    <t>原材料名</t>
    <rPh sb="0" eb="3">
      <t>ゲンザイリョウ</t>
    </rPh>
    <rPh sb="3" eb="4">
      <t>メイ</t>
    </rPh>
    <phoneticPr fontId="1"/>
  </si>
  <si>
    <t>1製造単位あたりのレシピ</t>
    <rPh sb="1" eb="5">
      <t>セイゾウタンイ</t>
    </rPh>
    <phoneticPr fontId="1"/>
  </si>
  <si>
    <t>1製造単位あたりの製造量</t>
    <rPh sb="1" eb="5">
      <t>セイゾウタンイ</t>
    </rPh>
    <rPh sb="9" eb="12">
      <t>セイゾウリョウ</t>
    </rPh>
    <phoneticPr fontId="1"/>
  </si>
  <si>
    <t>g</t>
  </si>
  <si>
    <t>本</t>
    <rPh sb="0" eb="1">
      <t>ホン</t>
    </rPh>
    <phoneticPr fontId="1"/>
  </si>
  <si>
    <t>枚</t>
    <rPh sb="0" eb="1">
      <t>マイ</t>
    </rPh>
    <phoneticPr fontId="1"/>
  </si>
  <si>
    <t>購入量</t>
    <rPh sb="0" eb="3">
      <t>コウニュウリョウ</t>
    </rPh>
    <phoneticPr fontId="1"/>
  </si>
  <si>
    <t>1製造単位あたりの原価</t>
    <rPh sb="1" eb="5">
      <t>セイゾウタンイ</t>
    </rPh>
    <rPh sb="9" eb="11">
      <t>ゲンカ</t>
    </rPh>
    <phoneticPr fontId="1"/>
  </si>
  <si>
    <t>地域内調達率</t>
    <rPh sb="0" eb="6">
      <t>チイキナイチョウタツリツ</t>
    </rPh>
    <phoneticPr fontId="1"/>
  </si>
  <si>
    <t>地域外調達金額</t>
    <rPh sb="0" eb="2">
      <t>チイキ</t>
    </rPh>
    <rPh sb="2" eb="3">
      <t>ガイ</t>
    </rPh>
    <rPh sb="3" eb="5">
      <t>チョウタツ</t>
    </rPh>
    <rPh sb="5" eb="7">
      <t>キンガク</t>
    </rPh>
    <phoneticPr fontId="1"/>
  </si>
  <si>
    <t>自動計算</t>
    <rPh sb="0" eb="4">
      <t>ジドウケイサン</t>
    </rPh>
    <phoneticPr fontId="1"/>
  </si>
  <si>
    <t>1単位あたりの原価</t>
    <rPh sb="1" eb="3">
      <t>タンイ</t>
    </rPh>
    <rPh sb="7" eb="9">
      <t>ゲンカ</t>
    </rPh>
    <phoneticPr fontId="1"/>
  </si>
  <si>
    <t>1販売単位あたりの容量</t>
    <rPh sb="1" eb="5">
      <t>ハンバイタンイ</t>
    </rPh>
    <rPh sb="9" eb="11">
      <t>ヨウリョウ</t>
    </rPh>
    <phoneticPr fontId="1"/>
  </si>
  <si>
    <t>円</t>
    <rPh sb="0" eb="1">
      <t>エン</t>
    </rPh>
    <phoneticPr fontId="1"/>
  </si>
  <si>
    <t>1販売単位あたりの売価</t>
    <rPh sb="1" eb="3">
      <t>ハンバイ</t>
    </rPh>
    <rPh sb="3" eb="5">
      <t>タンイ</t>
    </rPh>
    <rPh sb="9" eb="11">
      <t>バイカ</t>
    </rPh>
    <phoneticPr fontId="1"/>
  </si>
  <si>
    <t>1単位あたりの原価のうち地域外から調達額</t>
    <rPh sb="1" eb="3">
      <t>タンイ</t>
    </rPh>
    <rPh sb="7" eb="9">
      <t>ゲンカ</t>
    </rPh>
    <rPh sb="12" eb="15">
      <t>チイキガイ</t>
    </rPh>
    <rPh sb="17" eb="20">
      <t>チョウタツガク</t>
    </rPh>
    <phoneticPr fontId="1"/>
  </si>
  <si>
    <t>1販売単位あたりの地域外からの調達額</t>
    <rPh sb="1" eb="5">
      <t>ハンバイタンイ</t>
    </rPh>
    <rPh sb="9" eb="12">
      <t>チイキガイ</t>
    </rPh>
    <rPh sb="15" eb="18">
      <t>チョウタツガク</t>
    </rPh>
    <phoneticPr fontId="1"/>
  </si>
  <si>
    <t>判定</t>
    <rPh sb="0" eb="2">
      <t>ハンテイ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</si>
</sst>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%"/>
    <numFmt numFmtId="177" formatCode="#,##0.0;[Red]\-#,##0.0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9"/>
      <color theme="1"/>
      <name val="游ゴシック"/>
      <family val="3"/>
      <scheme val="minor"/>
    </font>
    <font>
      <b/>
      <sz val="9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38" fontId="2" fillId="2" borderId="1" xfId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38" fontId="2" fillId="0" borderId="1" xfId="1" applyFont="1" applyBorder="1">
      <alignment vertical="center"/>
    </xf>
    <xf numFmtId="38" fontId="2" fillId="0" borderId="0" xfId="1" applyFont="1">
      <alignment vertical="center"/>
    </xf>
    <xf numFmtId="38" fontId="2" fillId="2" borderId="0" xfId="1" applyFont="1" applyFill="1">
      <alignment vertical="center"/>
    </xf>
    <xf numFmtId="176" fontId="3" fillId="0" borderId="0" xfId="2" applyNumberFormat="1" applyFont="1">
      <alignment vertical="center"/>
    </xf>
    <xf numFmtId="0" fontId="3" fillId="0" borderId="0" xfId="0" applyFont="1" applyAlignment="1">
      <alignment horizontal="center" vertical="center"/>
    </xf>
    <xf numFmtId="177" fontId="2" fillId="0" borderId="1" xfId="1" applyNumberFormat="1" applyFont="1" applyBorder="1">
      <alignment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L23"/>
  <sheetViews>
    <sheetView zoomScale="140" zoomScaleNormal="140" workbookViewId="0">
      <selection activeCell="C4" sqref="C4:C9"/>
    </sheetView>
  </sheetViews>
  <sheetFormatPr defaultRowHeight="15.75"/>
  <cols>
    <col min="1" max="1" width="4.19921875" style="1" customWidth="1"/>
    <col min="2" max="2" width="2.796875" style="1" bestFit="1" customWidth="1"/>
    <col min="3" max="3" width="18.09765625" style="1" bestFit="1" customWidth="1"/>
    <col min="4" max="4" width="8.19921875" style="1" bestFit="1" customWidth="1"/>
    <col min="5" max="5" width="4.796875" style="1" bestFit="1" customWidth="1"/>
    <col min="6" max="6" width="4" style="1" bestFit="1" customWidth="1"/>
    <col min="7" max="7" width="8.5" style="1" customWidth="1"/>
    <col min="8" max="8" width="4.19921875" style="1" customWidth="1"/>
    <col min="9" max="9" width="8.796875" style="1" customWidth="1"/>
    <col min="10" max="10" width="4" style="1" bestFit="1" customWidth="1"/>
    <col min="11" max="16384" width="8.796875" style="1" customWidth="1"/>
  </cols>
  <sheetData>
    <row r="2" spans="2:12">
      <c r="C2" s="1" t="s">
        <v>15</v>
      </c>
      <c r="G2" s="8" t="s">
        <v>24</v>
      </c>
      <c r="I2" s="1" t="s">
        <v>20</v>
      </c>
      <c r="J2" s="8" t="s">
        <v>12</v>
      </c>
      <c r="L2" s="8" t="s">
        <v>24</v>
      </c>
    </row>
    <row r="3" spans="2:12">
      <c r="B3" s="2"/>
      <c r="C3" s="3" t="s">
        <v>14</v>
      </c>
      <c r="D3" s="3" t="s">
        <v>9</v>
      </c>
      <c r="E3" s="3" t="s">
        <v>10</v>
      </c>
      <c r="F3" s="3" t="s">
        <v>13</v>
      </c>
      <c r="G3" s="3" t="s">
        <v>11</v>
      </c>
      <c r="H3" s="8"/>
      <c r="I3" s="3" t="s">
        <v>10</v>
      </c>
      <c r="J3" s="3" t="s">
        <v>13</v>
      </c>
      <c r="K3" s="3" t="s">
        <v>11</v>
      </c>
      <c r="L3" s="3" t="s">
        <v>7</v>
      </c>
    </row>
    <row r="4" spans="2:12">
      <c r="B4" s="2">
        <v>1</v>
      </c>
      <c r="C4" s="4" t="s">
        <v>2</v>
      </c>
      <c r="D4" s="6" t="s">
        <v>8</v>
      </c>
      <c r="E4" s="7">
        <v>1000</v>
      </c>
      <c r="F4" s="4" t="s">
        <v>17</v>
      </c>
      <c r="G4" s="9">
        <f t="shared" ref="G4:G13" si="0">E4*L4</f>
        <v>2000</v>
      </c>
      <c r="I4" s="7">
        <v>1000</v>
      </c>
      <c r="J4" s="2" t="str">
        <f t="shared" ref="J4:J13" si="1">F4</f>
        <v>g</v>
      </c>
      <c r="K4" s="7">
        <v>2000</v>
      </c>
      <c r="L4" s="14">
        <f t="shared" ref="L4:L13" si="2">K4/I4</f>
        <v>2</v>
      </c>
    </row>
    <row r="5" spans="2:12">
      <c r="B5" s="2">
        <v>2</v>
      </c>
      <c r="C5" s="4" t="s">
        <v>1</v>
      </c>
      <c r="D5" s="6" t="s">
        <v>0</v>
      </c>
      <c r="E5" s="7">
        <v>700</v>
      </c>
      <c r="F5" s="4" t="s">
        <v>17</v>
      </c>
      <c r="G5" s="9">
        <f t="shared" si="0"/>
        <v>350</v>
      </c>
      <c r="I5" s="7">
        <v>1000</v>
      </c>
      <c r="J5" s="2" t="str">
        <f t="shared" si="1"/>
        <v>g</v>
      </c>
      <c r="K5" s="7">
        <v>500</v>
      </c>
      <c r="L5" s="14">
        <f t="shared" si="2"/>
        <v>0.5</v>
      </c>
    </row>
    <row r="6" spans="2:12">
      <c r="B6" s="2">
        <v>3</v>
      </c>
      <c r="C6" s="4" t="s">
        <v>4</v>
      </c>
      <c r="D6" s="6" t="s">
        <v>0</v>
      </c>
      <c r="E6" s="7">
        <v>450</v>
      </c>
      <c r="F6" s="4" t="s">
        <v>17</v>
      </c>
      <c r="G6" s="9">
        <f t="shared" si="0"/>
        <v>450</v>
      </c>
      <c r="I6" s="7">
        <v>1000</v>
      </c>
      <c r="J6" s="2" t="str">
        <f t="shared" si="1"/>
        <v>g</v>
      </c>
      <c r="K6" s="7">
        <v>1000</v>
      </c>
      <c r="L6" s="14">
        <f t="shared" si="2"/>
        <v>1</v>
      </c>
    </row>
    <row r="7" spans="2:12">
      <c r="B7" s="2">
        <v>4</v>
      </c>
      <c r="C7" s="4" t="s">
        <v>5</v>
      </c>
      <c r="D7" s="6" t="s">
        <v>0</v>
      </c>
      <c r="E7" s="7">
        <v>20</v>
      </c>
      <c r="F7" s="4" t="s">
        <v>17</v>
      </c>
      <c r="G7" s="9">
        <f t="shared" si="0"/>
        <v>6</v>
      </c>
      <c r="I7" s="7">
        <v>1000</v>
      </c>
      <c r="J7" s="2" t="str">
        <f t="shared" si="1"/>
        <v>g</v>
      </c>
      <c r="K7" s="7">
        <v>300</v>
      </c>
      <c r="L7" s="14">
        <f t="shared" si="2"/>
        <v>0.3</v>
      </c>
    </row>
    <row r="8" spans="2:12">
      <c r="B8" s="2">
        <v>5</v>
      </c>
      <c r="C8" s="4" t="s">
        <v>3</v>
      </c>
      <c r="D8" s="6" t="s">
        <v>0</v>
      </c>
      <c r="E8" s="7">
        <v>1</v>
      </c>
      <c r="F8" s="4" t="s">
        <v>18</v>
      </c>
      <c r="G8" s="9">
        <f t="shared" si="0"/>
        <v>100</v>
      </c>
      <c r="I8" s="7">
        <v>50</v>
      </c>
      <c r="J8" s="2" t="str">
        <f t="shared" si="1"/>
        <v>本</v>
      </c>
      <c r="K8" s="7">
        <v>5000</v>
      </c>
      <c r="L8" s="14">
        <f t="shared" si="2"/>
        <v>100</v>
      </c>
    </row>
    <row r="9" spans="2:12">
      <c r="B9" s="2">
        <v>6</v>
      </c>
      <c r="C9" s="4" t="s">
        <v>6</v>
      </c>
      <c r="D9" s="6" t="s">
        <v>0</v>
      </c>
      <c r="E9" s="7">
        <v>1</v>
      </c>
      <c r="F9" s="4" t="s">
        <v>19</v>
      </c>
      <c r="G9" s="9">
        <f t="shared" si="0"/>
        <v>20</v>
      </c>
      <c r="I9" s="7">
        <v>1000</v>
      </c>
      <c r="J9" s="2" t="str">
        <f t="shared" si="1"/>
        <v>枚</v>
      </c>
      <c r="K9" s="7">
        <v>20000</v>
      </c>
      <c r="L9" s="14">
        <f t="shared" si="2"/>
        <v>20</v>
      </c>
    </row>
    <row r="10" spans="2:12">
      <c r="B10" s="2">
        <v>7</v>
      </c>
      <c r="C10" s="4"/>
      <c r="D10" s="6"/>
      <c r="E10" s="7"/>
      <c r="F10" s="4"/>
      <c r="G10" s="9">
        <f t="shared" si="0"/>
        <v>0</v>
      </c>
      <c r="I10" s="7">
        <v>1</v>
      </c>
      <c r="J10" s="2">
        <f t="shared" si="1"/>
        <v>0</v>
      </c>
      <c r="K10" s="7">
        <v>0</v>
      </c>
      <c r="L10" s="9">
        <f t="shared" si="2"/>
        <v>0</v>
      </c>
    </row>
    <row r="11" spans="2:12">
      <c r="B11" s="2">
        <v>8</v>
      </c>
      <c r="C11" s="4"/>
      <c r="D11" s="6"/>
      <c r="E11" s="7"/>
      <c r="F11" s="4"/>
      <c r="G11" s="9">
        <f t="shared" si="0"/>
        <v>0</v>
      </c>
      <c r="I11" s="7">
        <v>1</v>
      </c>
      <c r="J11" s="2">
        <f t="shared" si="1"/>
        <v>0</v>
      </c>
      <c r="K11" s="7">
        <v>0</v>
      </c>
      <c r="L11" s="9">
        <f t="shared" si="2"/>
        <v>0</v>
      </c>
    </row>
    <row r="12" spans="2:12">
      <c r="B12" s="2">
        <v>9</v>
      </c>
      <c r="C12" s="4"/>
      <c r="D12" s="6"/>
      <c r="E12" s="7"/>
      <c r="F12" s="4"/>
      <c r="G12" s="9">
        <f t="shared" si="0"/>
        <v>0</v>
      </c>
      <c r="I12" s="7">
        <v>1</v>
      </c>
      <c r="J12" s="2">
        <f t="shared" si="1"/>
        <v>0</v>
      </c>
      <c r="K12" s="7">
        <v>0</v>
      </c>
      <c r="L12" s="9">
        <f t="shared" si="2"/>
        <v>0</v>
      </c>
    </row>
    <row r="13" spans="2:12">
      <c r="B13" s="2">
        <v>10</v>
      </c>
      <c r="C13" s="4"/>
      <c r="D13" s="6"/>
      <c r="E13" s="7"/>
      <c r="F13" s="4"/>
      <c r="G13" s="9">
        <f t="shared" si="0"/>
        <v>0</v>
      </c>
      <c r="I13" s="7">
        <v>1</v>
      </c>
      <c r="J13" s="2">
        <f t="shared" si="1"/>
        <v>0</v>
      </c>
      <c r="K13" s="7">
        <v>0</v>
      </c>
      <c r="L13" s="9">
        <f t="shared" si="2"/>
        <v>0</v>
      </c>
    </row>
    <row r="14" spans="2:12">
      <c r="C14" s="1" t="s">
        <v>21</v>
      </c>
      <c r="G14" s="10">
        <f>SUM(G4:G13)</f>
        <v>2926</v>
      </c>
      <c r="H14" s="1" t="s">
        <v>27</v>
      </c>
    </row>
    <row r="15" spans="2:12">
      <c r="C15" s="1" t="s">
        <v>23</v>
      </c>
      <c r="G15" s="10">
        <f>SUMIF($D$4:$D$13,"地域外",$G$4:$G$13)</f>
        <v>926</v>
      </c>
      <c r="H15" s="1" t="s">
        <v>27</v>
      </c>
    </row>
    <row r="16" spans="2:12">
      <c r="C16" s="1" t="s">
        <v>16</v>
      </c>
      <c r="G16" s="11">
        <v>5</v>
      </c>
    </row>
    <row r="17" spans="3:8">
      <c r="C17" s="1" t="s">
        <v>25</v>
      </c>
      <c r="G17" s="10">
        <f>G14/G16</f>
        <v>585.20000000000005</v>
      </c>
      <c r="H17" s="1" t="s">
        <v>27</v>
      </c>
    </row>
    <row r="18" spans="3:8">
      <c r="C18" s="1" t="s">
        <v>29</v>
      </c>
      <c r="G18" s="10">
        <f>G15/G16</f>
        <v>185.2</v>
      </c>
      <c r="H18" s="1" t="s">
        <v>27</v>
      </c>
    </row>
    <row r="19" spans="3:8">
      <c r="C19" s="1" t="s">
        <v>26</v>
      </c>
      <c r="G19" s="11">
        <v>4</v>
      </c>
    </row>
    <row r="20" spans="3:8">
      <c r="C20" s="1" t="s">
        <v>28</v>
      </c>
      <c r="G20" s="11">
        <v>2000</v>
      </c>
      <c r="H20" s="1" t="s">
        <v>27</v>
      </c>
    </row>
    <row r="21" spans="3:8">
      <c r="C21" s="1" t="s">
        <v>30</v>
      </c>
      <c r="G21" s="1">
        <f>G18*G19</f>
        <v>740.8</v>
      </c>
      <c r="H21" s="1" t="s">
        <v>27</v>
      </c>
    </row>
    <row r="22" spans="3:8">
      <c r="C22" s="5" t="s">
        <v>22</v>
      </c>
      <c r="D22" s="5"/>
      <c r="E22" s="5"/>
      <c r="F22" s="5"/>
      <c r="G22" s="12">
        <f>1-G21/G20</f>
        <v>0.62960000000000005</v>
      </c>
    </row>
    <row r="23" spans="3:8">
      <c r="C23" s="5" t="s">
        <v>31</v>
      </c>
      <c r="D23" s="5"/>
      <c r="E23" s="5"/>
      <c r="F23" s="5"/>
      <c r="G23" s="13" t="str">
        <f>IF(G22&gt;50%,"○","×")</f>
        <v>○</v>
      </c>
    </row>
  </sheetData>
  <phoneticPr fontId="1"/>
  <dataValidations count="1">
    <dataValidation type="list" allowBlank="1" showDropDown="0" showInputMessage="1" showErrorMessage="1" sqref="D4:D13">
      <formula1>"地域内,地域外"</formula1>
    </dataValidation>
  </dataValidations>
  <pageMargins left="0.7" right="0.7" top="0.75" bottom="0.75" header="0.3" footer="0.3"/>
  <pageSetup paperSize="9" fitToWidth="1" fitToHeight="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L23"/>
  <sheetViews>
    <sheetView tabSelected="1" zoomScale="140" zoomScaleNormal="140" workbookViewId="0">
      <selection activeCell="C4" sqref="C4:C9"/>
    </sheetView>
  </sheetViews>
  <sheetFormatPr defaultRowHeight="15.75"/>
  <cols>
    <col min="1" max="1" width="4.19921875" style="1" customWidth="1"/>
    <col min="2" max="2" width="2.796875" style="1" bestFit="1" customWidth="1"/>
    <col min="3" max="3" width="18.09765625" style="1" bestFit="1" customWidth="1"/>
    <col min="4" max="4" width="8.19921875" style="1" bestFit="1" customWidth="1"/>
    <col min="5" max="5" width="4.796875" style="1" bestFit="1" customWidth="1"/>
    <col min="6" max="6" width="4" style="1" bestFit="1" customWidth="1"/>
    <col min="7" max="7" width="8.5" style="1" customWidth="1"/>
    <col min="8" max="8" width="4.19921875" style="1" customWidth="1"/>
    <col min="9" max="9" width="8.796875" style="1" customWidth="1"/>
    <col min="10" max="10" width="4" style="1" bestFit="1" customWidth="1"/>
    <col min="11" max="16384" width="8.796875" style="1" customWidth="1"/>
  </cols>
  <sheetData>
    <row r="2" spans="2:12">
      <c r="C2" s="1" t="s">
        <v>15</v>
      </c>
      <c r="G2" s="8" t="s">
        <v>24</v>
      </c>
      <c r="I2" s="1" t="s">
        <v>20</v>
      </c>
      <c r="J2" s="8" t="s">
        <v>12</v>
      </c>
      <c r="L2" s="8" t="s">
        <v>24</v>
      </c>
    </row>
    <row r="3" spans="2:12">
      <c r="B3" s="2"/>
      <c r="C3" s="3" t="s">
        <v>14</v>
      </c>
      <c r="D3" s="3" t="s">
        <v>9</v>
      </c>
      <c r="E3" s="3" t="s">
        <v>10</v>
      </c>
      <c r="F3" s="3" t="s">
        <v>13</v>
      </c>
      <c r="G3" s="3" t="s">
        <v>11</v>
      </c>
      <c r="H3" s="8"/>
      <c r="I3" s="3" t="s">
        <v>10</v>
      </c>
      <c r="J3" s="3" t="s">
        <v>13</v>
      </c>
      <c r="K3" s="3" t="s">
        <v>11</v>
      </c>
      <c r="L3" s="3" t="s">
        <v>7</v>
      </c>
    </row>
    <row r="4" spans="2:12">
      <c r="B4" s="2">
        <v>1</v>
      </c>
      <c r="C4" s="4" t="s">
        <v>2</v>
      </c>
      <c r="D4" s="6" t="s">
        <v>8</v>
      </c>
      <c r="E4" s="7">
        <v>1000</v>
      </c>
      <c r="F4" s="4" t="s">
        <v>17</v>
      </c>
      <c r="G4" s="9">
        <f t="shared" ref="G4:G13" si="0">E4*L4</f>
        <v>2000</v>
      </c>
      <c r="I4" s="7">
        <v>1000</v>
      </c>
      <c r="J4" s="2" t="str">
        <f t="shared" ref="J4:J13" si="1">F4</f>
        <v>g</v>
      </c>
      <c r="K4" s="7">
        <v>2000</v>
      </c>
      <c r="L4" s="14">
        <f t="shared" ref="L4:L13" si="2">K4/I4</f>
        <v>2</v>
      </c>
    </row>
    <row r="5" spans="2:12">
      <c r="B5" s="2">
        <v>2</v>
      </c>
      <c r="C5" s="4" t="s">
        <v>1</v>
      </c>
      <c r="D5" s="6" t="s">
        <v>0</v>
      </c>
      <c r="E5" s="7">
        <v>700</v>
      </c>
      <c r="F5" s="4" t="s">
        <v>17</v>
      </c>
      <c r="G5" s="9">
        <f t="shared" si="0"/>
        <v>350</v>
      </c>
      <c r="I5" s="7">
        <v>1000</v>
      </c>
      <c r="J5" s="2" t="str">
        <f t="shared" si="1"/>
        <v>g</v>
      </c>
      <c r="K5" s="7">
        <v>500</v>
      </c>
      <c r="L5" s="14">
        <f t="shared" si="2"/>
        <v>0.5</v>
      </c>
    </row>
    <row r="6" spans="2:12">
      <c r="B6" s="2">
        <v>3</v>
      </c>
      <c r="C6" s="4" t="s">
        <v>4</v>
      </c>
      <c r="D6" s="6" t="s">
        <v>0</v>
      </c>
      <c r="E6" s="7">
        <v>450</v>
      </c>
      <c r="F6" s="4" t="s">
        <v>17</v>
      </c>
      <c r="G6" s="9">
        <f t="shared" si="0"/>
        <v>450</v>
      </c>
      <c r="I6" s="7">
        <v>1000</v>
      </c>
      <c r="J6" s="2" t="str">
        <f t="shared" si="1"/>
        <v>g</v>
      </c>
      <c r="K6" s="7">
        <v>1000</v>
      </c>
      <c r="L6" s="14">
        <f t="shared" si="2"/>
        <v>1</v>
      </c>
    </row>
    <row r="7" spans="2:12">
      <c r="B7" s="2">
        <v>4</v>
      </c>
      <c r="C7" s="4" t="s">
        <v>5</v>
      </c>
      <c r="D7" s="6" t="s">
        <v>0</v>
      </c>
      <c r="E7" s="7">
        <v>20</v>
      </c>
      <c r="F7" s="4" t="s">
        <v>17</v>
      </c>
      <c r="G7" s="9">
        <f t="shared" si="0"/>
        <v>6</v>
      </c>
      <c r="I7" s="7">
        <v>1000</v>
      </c>
      <c r="J7" s="2" t="str">
        <f t="shared" si="1"/>
        <v>g</v>
      </c>
      <c r="K7" s="7">
        <v>300</v>
      </c>
      <c r="L7" s="14">
        <f t="shared" si="2"/>
        <v>0.3</v>
      </c>
    </row>
    <row r="8" spans="2:12">
      <c r="B8" s="2">
        <v>5</v>
      </c>
      <c r="C8" s="4" t="s">
        <v>3</v>
      </c>
      <c r="D8" s="6" t="s">
        <v>0</v>
      </c>
      <c r="E8" s="7">
        <v>1</v>
      </c>
      <c r="F8" s="4" t="s">
        <v>18</v>
      </c>
      <c r="G8" s="9">
        <f t="shared" si="0"/>
        <v>100</v>
      </c>
      <c r="I8" s="7">
        <v>50</v>
      </c>
      <c r="J8" s="2" t="str">
        <f t="shared" si="1"/>
        <v>本</v>
      </c>
      <c r="K8" s="7">
        <v>5000</v>
      </c>
      <c r="L8" s="14">
        <f t="shared" si="2"/>
        <v>100</v>
      </c>
    </row>
    <row r="9" spans="2:12">
      <c r="B9" s="2">
        <v>6</v>
      </c>
      <c r="C9" s="4" t="s">
        <v>6</v>
      </c>
      <c r="D9" s="6" t="s">
        <v>0</v>
      </c>
      <c r="E9" s="7">
        <v>1</v>
      </c>
      <c r="F9" s="4" t="s">
        <v>19</v>
      </c>
      <c r="G9" s="9">
        <f t="shared" si="0"/>
        <v>20</v>
      </c>
      <c r="I9" s="7">
        <v>1000</v>
      </c>
      <c r="J9" s="2" t="str">
        <f t="shared" si="1"/>
        <v>枚</v>
      </c>
      <c r="K9" s="7">
        <v>20000</v>
      </c>
      <c r="L9" s="14">
        <f t="shared" si="2"/>
        <v>20</v>
      </c>
    </row>
    <row r="10" spans="2:12">
      <c r="B10" s="2">
        <v>7</v>
      </c>
      <c r="C10" s="4"/>
      <c r="D10" s="6"/>
      <c r="E10" s="7"/>
      <c r="F10" s="4"/>
      <c r="G10" s="9">
        <f t="shared" si="0"/>
        <v>0</v>
      </c>
      <c r="I10" s="7">
        <v>1</v>
      </c>
      <c r="J10" s="2">
        <f t="shared" si="1"/>
        <v>0</v>
      </c>
      <c r="K10" s="7">
        <v>0</v>
      </c>
      <c r="L10" s="9">
        <f t="shared" si="2"/>
        <v>0</v>
      </c>
    </row>
    <row r="11" spans="2:12">
      <c r="B11" s="2">
        <v>8</v>
      </c>
      <c r="C11" s="4"/>
      <c r="D11" s="6"/>
      <c r="E11" s="7"/>
      <c r="F11" s="4"/>
      <c r="G11" s="9">
        <f t="shared" si="0"/>
        <v>0</v>
      </c>
      <c r="I11" s="7">
        <v>1</v>
      </c>
      <c r="J11" s="2">
        <f t="shared" si="1"/>
        <v>0</v>
      </c>
      <c r="K11" s="7">
        <v>0</v>
      </c>
      <c r="L11" s="9">
        <f t="shared" si="2"/>
        <v>0</v>
      </c>
    </row>
    <row r="12" spans="2:12">
      <c r="B12" s="2">
        <v>9</v>
      </c>
      <c r="C12" s="4"/>
      <c r="D12" s="6"/>
      <c r="E12" s="7"/>
      <c r="F12" s="4"/>
      <c r="G12" s="9">
        <f t="shared" si="0"/>
        <v>0</v>
      </c>
      <c r="I12" s="7">
        <v>1</v>
      </c>
      <c r="J12" s="2">
        <f t="shared" si="1"/>
        <v>0</v>
      </c>
      <c r="K12" s="7">
        <v>0</v>
      </c>
      <c r="L12" s="9">
        <f t="shared" si="2"/>
        <v>0</v>
      </c>
    </row>
    <row r="13" spans="2:12">
      <c r="B13" s="2">
        <v>10</v>
      </c>
      <c r="C13" s="4"/>
      <c r="D13" s="6"/>
      <c r="E13" s="7"/>
      <c r="F13" s="4"/>
      <c r="G13" s="9">
        <f t="shared" si="0"/>
        <v>0</v>
      </c>
      <c r="I13" s="7">
        <v>1</v>
      </c>
      <c r="J13" s="2">
        <f t="shared" si="1"/>
        <v>0</v>
      </c>
      <c r="K13" s="7">
        <v>0</v>
      </c>
      <c r="L13" s="9">
        <f t="shared" si="2"/>
        <v>0</v>
      </c>
    </row>
    <row r="14" spans="2:12">
      <c r="C14" s="1" t="s">
        <v>21</v>
      </c>
      <c r="G14" s="10">
        <f>SUM(G4:G13)</f>
        <v>2926</v>
      </c>
      <c r="H14" s="1" t="s">
        <v>27</v>
      </c>
    </row>
    <row r="15" spans="2:12">
      <c r="C15" s="1" t="s">
        <v>23</v>
      </c>
      <c r="G15" s="10">
        <f>SUMIF($D$4:$D$13,"地域外",$G$4:$G$13)</f>
        <v>926</v>
      </c>
      <c r="H15" s="1" t="s">
        <v>27</v>
      </c>
    </row>
    <row r="16" spans="2:12">
      <c r="C16" s="1" t="s">
        <v>16</v>
      </c>
      <c r="G16" s="11">
        <v>5</v>
      </c>
    </row>
    <row r="17" spans="3:8">
      <c r="C17" s="1" t="s">
        <v>25</v>
      </c>
      <c r="G17" s="10">
        <f>G14/G16</f>
        <v>585.20000000000005</v>
      </c>
      <c r="H17" s="1" t="s">
        <v>27</v>
      </c>
    </row>
    <row r="18" spans="3:8">
      <c r="C18" s="1" t="s">
        <v>29</v>
      </c>
      <c r="G18" s="10">
        <f>G15/G16</f>
        <v>185.2</v>
      </c>
      <c r="H18" s="1" t="s">
        <v>27</v>
      </c>
    </row>
    <row r="19" spans="3:8">
      <c r="C19" s="1" t="s">
        <v>26</v>
      </c>
      <c r="G19" s="11">
        <v>4</v>
      </c>
    </row>
    <row r="20" spans="3:8">
      <c r="C20" s="1" t="s">
        <v>28</v>
      </c>
      <c r="G20" s="11">
        <v>2000</v>
      </c>
      <c r="H20" s="1" t="s">
        <v>27</v>
      </c>
    </row>
    <row r="21" spans="3:8">
      <c r="C21" s="1" t="s">
        <v>30</v>
      </c>
      <c r="G21" s="1">
        <f>G18*G19</f>
        <v>740.8</v>
      </c>
      <c r="H21" s="1" t="s">
        <v>27</v>
      </c>
    </row>
    <row r="22" spans="3:8">
      <c r="C22" s="5" t="s">
        <v>22</v>
      </c>
      <c r="D22" s="5"/>
      <c r="E22" s="5"/>
      <c r="F22" s="5"/>
      <c r="G22" s="12">
        <f>1-G21/G20</f>
        <v>0.62960000000000005</v>
      </c>
    </row>
    <row r="23" spans="3:8">
      <c r="C23" s="5" t="s">
        <v>31</v>
      </c>
      <c r="D23" s="5"/>
      <c r="E23" s="5"/>
      <c r="F23" s="5"/>
      <c r="G23" s="13" t="str">
        <f>IF(G22&gt;50%,"○","×")</f>
        <v>○</v>
      </c>
    </row>
  </sheetData>
  <phoneticPr fontId="1"/>
  <dataValidations count="1">
    <dataValidation type="list" allowBlank="1" showDropDown="0" showInputMessage="1" showErrorMessage="1" sqref="D4:D13">
      <formula1>"地域内,地域外"</formula1>
    </dataValidation>
  </dataValidations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記載例</vt:lpstr>
      <vt:lpstr>入力シート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Kenta Tani</dc:creator>
  <cp:lastModifiedBy>inf21-u04</cp:lastModifiedBy>
  <dcterms:created xsi:type="dcterms:W3CDTF">2026-03-07T04:22:12Z</dcterms:created>
  <dcterms:modified xsi:type="dcterms:W3CDTF">2026-04-16T07:16:33Z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2026-04-16T07:16:33Z</vt:filetime>
  </property>
</Properties>
</file>