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45"/>
  </bookViews>
  <sheets>
    <sheet name="手書き用" sheetId="4" r:id="rId1"/>
    <sheet name="様式第２号（市内用）" sheetId="2" r:id="rId2"/>
    <sheet name="様式第２号（市外用）" sheetId="3" r:id="rId3"/>
    <sheet name="記入例（市内）" sheetId="1" r:id="rId4"/>
    <sheet name="記入例 (市外)" sheetId="5" r:id="rId5"/>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inf13-u05</author>
  </authors>
  <commentList>
    <comment ref="B9" authorId="0">
      <text>
        <r>
          <rPr>
            <sz val="11"/>
            <color theme="1"/>
            <rFont val="ＭＳ Ｐゴシック"/>
          </rPr>
          <t xml:space="preserve">エアコン購入し、補助金申請した場合、電気冷蔵庫は申請できません。
</t>
        </r>
      </text>
    </comment>
  </commentList>
</comments>
</file>

<file path=xl/comments2.xml><?xml version="1.0" encoding="utf-8"?>
<comments xmlns="http://schemas.openxmlformats.org/spreadsheetml/2006/main">
  <authors>
    <author>inf13-u05</author>
  </authors>
  <commentList>
    <comment ref="B9" authorId="0">
      <text>
        <r>
          <rPr>
            <sz val="11"/>
            <color theme="1"/>
            <rFont val="ＭＳ Ｐゴシック"/>
          </rPr>
          <t xml:space="preserve">エアコン購入し、補助金申請した場合、電気冷蔵庫は申請できません。
</t>
        </r>
      </text>
    </comment>
  </commentList>
</comments>
</file>

<file path=xl/sharedStrings.xml><?xml version="1.0" encoding="utf-8"?>
<sst xmlns="http://schemas.openxmlformats.org/spreadsheetml/2006/main" xmlns:r="http://schemas.openxmlformats.org/officeDocument/2006/relationships" count="41" uniqueCount="41">
  <si>
    <r>
      <t xml:space="preserve">❸に１/５を
乗じた額
</t>
    </r>
    <r>
      <rPr>
        <b/>
        <sz val="7"/>
        <color rgb="FFFF0000"/>
        <rFont val="BIZ UDゴシック"/>
      </rPr>
      <t>（千円未満切り捨て）</t>
    </r>
  </si>
  <si>
    <t>区分</t>
    <rPh sb="0" eb="2">
      <t>クブン</t>
    </rPh>
    <phoneticPr fontId="1"/>
  </si>
  <si>
    <t>製造会社名</t>
  </si>
  <si>
    <t>機種・型番</t>
  </si>
  <si>
    <t>〇〇〇　　〇〇－〇〇〇〇</t>
  </si>
  <si>
    <t>購入
台数</t>
    <rPh sb="0" eb="2">
      <t>コウニュウ</t>
    </rPh>
    <rPh sb="3" eb="5">
      <t>ダイスウ</t>
    </rPh>
    <phoneticPr fontId="1"/>
  </si>
  <si>
    <t>エアコン</t>
  </si>
  <si>
    <t>合計</t>
    <rPh sb="0" eb="2">
      <t>ゴウケイ</t>
    </rPh>
    <phoneticPr fontId="1"/>
  </si>
  <si>
    <t>設置完了
年月日</t>
    <rPh sb="0" eb="2">
      <t>セッチ</t>
    </rPh>
    <rPh sb="2" eb="4">
      <t>カンリョウ</t>
    </rPh>
    <rPh sb="5" eb="8">
      <t>ネンガッピ</t>
    </rPh>
    <phoneticPr fontId="1"/>
  </si>
  <si>
    <t>内　訳</t>
    <rPh sb="0" eb="1">
      <t>ウチ</t>
    </rPh>
    <rPh sb="2" eb="3">
      <t>ヤク</t>
    </rPh>
    <phoneticPr fontId="1"/>
  </si>
  <si>
    <t>購入
年月日</t>
    <rPh sb="0" eb="2">
      <t>コウニュウ</t>
    </rPh>
    <rPh sb="3" eb="6">
      <t>ネンガッピ</t>
    </rPh>
    <phoneticPr fontId="1"/>
  </si>
  <si>
    <t>省エネ基準
達成率
（％）</t>
  </si>
  <si>
    <t>補助限度額：購入店の本店登記が市内→１万５千円、本店登記が市外→５千円　</t>
    <rPh sb="0" eb="2">
      <t>ホジョ</t>
    </rPh>
    <phoneticPr fontId="1"/>
  </si>
  <si>
    <t>小計　</t>
    <rPh sb="0" eb="2">
      <t>ショウケイ</t>
    </rPh>
    <phoneticPr fontId="1"/>
  </si>
  <si>
    <t>（単位：円）</t>
  </si>
  <si>
    <t>❺　</t>
  </si>
  <si>
    <t>対象製品購入明細書兼補助金交付申請額計算書</t>
  </si>
  <si>
    <t>補助金交付申請額の算出</t>
    <rPh sb="0" eb="3">
      <t>ホジョキン</t>
    </rPh>
    <rPh sb="3" eb="5">
      <t>コウフ</t>
    </rPh>
    <rPh sb="5" eb="7">
      <t>シンセイ</t>
    </rPh>
    <rPh sb="9" eb="11">
      <t>サンシュツ</t>
    </rPh>
    <phoneticPr fontId="1"/>
  </si>
  <si>
    <t>❷</t>
  </si>
  <si>
    <t>❸</t>
  </si>
  <si>
    <t>他の制度に
より補助を
受けた額</t>
    <rPh sb="0" eb="1">
      <t>タ</t>
    </rPh>
    <rPh sb="2" eb="4">
      <t>セイド</t>
    </rPh>
    <rPh sb="8" eb="10">
      <t>ホジョ</t>
    </rPh>
    <rPh sb="12" eb="13">
      <t>ウ</t>
    </rPh>
    <rPh sb="15" eb="16">
      <t>ガク</t>
    </rPh>
    <phoneticPr fontId="1"/>
  </si>
  <si>
    <t>〇〇〇〇社</t>
    <rPh sb="4" eb="5">
      <t>シャ</t>
    </rPh>
    <phoneticPr fontId="1"/>
  </si>
  <si>
    <t>❶－❷の額</t>
    <rPh sb="4" eb="5">
      <t>ガク</t>
    </rPh>
    <phoneticPr fontId="1"/>
  </si>
  <si>
    <t>❹</t>
  </si>
  <si>
    <t>❹と補助限度額の
いずれか
低い方の額</t>
    <rPh sb="2" eb="7">
      <t>ホジョゲンドガク</t>
    </rPh>
    <rPh sb="14" eb="15">
      <t>ヒク</t>
    </rPh>
    <rPh sb="16" eb="17">
      <t>ホウ</t>
    </rPh>
    <rPh sb="18" eb="19">
      <t>ガク</t>
    </rPh>
    <phoneticPr fontId="1"/>
  </si>
  <si>
    <t>電気冷蔵庫
（３５０ℓ未満）</t>
    <rPh sb="0" eb="5">
      <t>デンキレイゾウコ</t>
    </rPh>
    <rPh sb="11" eb="13">
      <t>ミマン</t>
    </rPh>
    <phoneticPr fontId="1"/>
  </si>
  <si>
    <r>
      <t xml:space="preserve">ＬＥＤ
照明器具
</t>
    </r>
    <r>
      <rPr>
        <sz val="8"/>
        <color auto="1"/>
        <rFont val="BIZ UDP明朝 Medium"/>
      </rPr>
      <t>本体購入価格
5,000円以上
の製品</t>
    </r>
    <rPh sb="4" eb="8">
      <t>ショウメイキグ</t>
    </rPh>
    <rPh sb="10" eb="12">
      <t>ホンタイ</t>
    </rPh>
    <rPh sb="12" eb="14">
      <t>コウニュウ</t>
    </rPh>
    <rPh sb="14" eb="16">
      <t>カカク</t>
    </rPh>
    <rPh sb="22" eb="23">
      <t>エン</t>
    </rPh>
    <rPh sb="23" eb="25">
      <t>イジョウ</t>
    </rPh>
    <rPh sb="27" eb="29">
      <t>セイヒン</t>
    </rPh>
    <phoneticPr fontId="1"/>
  </si>
  <si>
    <t>補助限度額：購入店の本店登記が市内→3万円、本店登記が市外→1万円</t>
    <rPh sb="0" eb="2">
      <t>ホジョ</t>
    </rPh>
    <phoneticPr fontId="1"/>
  </si>
  <si>
    <t>様式第２号（第６条関係）</t>
    <rPh sb="0" eb="3">
      <t>ヨウシキダイ</t>
    </rPh>
    <rPh sb="4" eb="5">
      <t>ゴウ</t>
    </rPh>
    <rPh sb="6" eb="7">
      <t>ダイ</t>
    </rPh>
    <rPh sb="8" eb="9">
      <t>ジョウ</t>
    </rPh>
    <rPh sb="9" eb="11">
      <t>カンケイ</t>
    </rPh>
    <phoneticPr fontId="1"/>
  </si>
  <si>
    <t>❶</t>
  </si>
  <si>
    <r>
      <t xml:space="preserve">購入金額
</t>
    </r>
    <r>
      <rPr>
        <sz val="9"/>
        <color theme="1"/>
        <rFont val="BIZ UDゴシック"/>
      </rPr>
      <t>（</t>
    </r>
    <r>
      <rPr>
        <b/>
        <sz val="9"/>
        <color rgb="FFFF0000"/>
        <rFont val="BIZ UDゴシック"/>
      </rPr>
      <t>税抜価格</t>
    </r>
    <r>
      <rPr>
        <sz val="9"/>
        <color theme="1"/>
        <rFont val="BIZ UDゴシック"/>
      </rPr>
      <t>）</t>
    </r>
    <rPh sb="6" eb="8">
      <t>ゼイヌ</t>
    </rPh>
    <rPh sb="8" eb="10">
      <t>カカク</t>
    </rPh>
    <phoneticPr fontId="1"/>
  </si>
  <si>
    <t>〇〇〇〇社</t>
  </si>
  <si>
    <t>電気冷蔵庫
（３５０ℓ以上）</t>
    <rPh sb="0" eb="5">
      <t>デンキレイゾウコ</t>
    </rPh>
    <rPh sb="11" eb="13">
      <t>イジョウ</t>
    </rPh>
    <phoneticPr fontId="1"/>
  </si>
  <si>
    <t>補助限度額：購入店の本店登記が市内→５万円、本店登記が市外→２万円</t>
    <rPh sb="0" eb="2">
      <t>ホジョ</t>
    </rPh>
    <phoneticPr fontId="1"/>
  </si>
  <si>
    <t>補助限度額（１台あたり）：購入店の本店登記が市内→5千円　本店登記が市外→2千円</t>
    <rPh sb="0" eb="2">
      <t>ホジョ</t>
    </rPh>
    <phoneticPr fontId="1"/>
  </si>
  <si>
    <t>対象製品購入明細書兼補助金交付申請額計算書（記入例）</t>
    <rPh sb="22" eb="25">
      <t>キニュ</t>
    </rPh>
    <phoneticPr fontId="1"/>
  </si>
  <si>
    <t>※申請可能台数はエアコン及び電気冷蔵庫はいずれか1台、LED照明器具は5台までです。</t>
    <rPh sb="1" eb="3">
      <t>シンセイ</t>
    </rPh>
    <rPh sb="3" eb="5">
      <t>カノウ</t>
    </rPh>
    <rPh sb="5" eb="7">
      <t>ダイスウ</t>
    </rPh>
    <rPh sb="12" eb="13">
      <t>オヨ</t>
    </rPh>
    <rPh sb="14" eb="19">
      <t>デンキレ</t>
    </rPh>
    <rPh sb="25" eb="26">
      <t>ダイ</t>
    </rPh>
    <rPh sb="30" eb="32">
      <t>ショウメイ</t>
    </rPh>
    <rPh sb="32" eb="34">
      <t>キグ</t>
    </rPh>
    <rPh sb="36" eb="37">
      <t>ダイ</t>
    </rPh>
    <phoneticPr fontId="1"/>
  </si>
  <si>
    <t>この❺の額を様式第１号の「１補助金交付申請額」の欄に記載してください。</t>
  </si>
  <si>
    <t>この❺額を様式第１号の「１補助金交付申請額」の欄に記載してください。　</t>
  </si>
  <si>
    <t>様式第２号（第7条関係）</t>
    <rPh sb="0" eb="3">
      <t>ヨウシキダイ</t>
    </rPh>
    <rPh sb="4" eb="5">
      <t>ゴウ</t>
    </rPh>
    <rPh sb="6" eb="7">
      <t>ダイ</t>
    </rPh>
    <rPh sb="8" eb="9">
      <t>ジョウ</t>
    </rPh>
    <rPh sb="9" eb="11">
      <t>カンケイ</t>
    </rPh>
    <phoneticPr fontId="1"/>
  </si>
  <si>
    <t>※申請可能台数はエアコン、電気冷蔵庫はいずれか1台とし、LED照明器具は5台までです。</t>
    <rPh sb="1" eb="3">
      <t>シンセイ</t>
    </rPh>
    <rPh sb="3" eb="5">
      <t>カノウ</t>
    </rPh>
    <rPh sb="5" eb="7">
      <t>ダイスウ</t>
    </rPh>
    <rPh sb="13" eb="18">
      <t>デンキレ</t>
    </rPh>
    <rPh sb="24" eb="25">
      <t>ダイ</t>
    </rPh>
    <rPh sb="31" eb="33">
      <t>ショウメイ</t>
    </rPh>
    <rPh sb="33" eb="35">
      <t>キグ</t>
    </rPh>
    <rPh sb="37" eb="38">
      <t>ダイ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</si>
</sst>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_ "/>
  </numFmts>
  <fonts count="19">
    <font>
      <sz val="11"/>
      <color theme="1"/>
      <name val="ＭＳ Ｐゴシック"/>
      <family val="3"/>
      <scheme val="minor"/>
    </font>
    <font>
      <sz val="6"/>
      <color auto="1"/>
      <name val="ＭＳ Ｐゴシック"/>
      <family val="3"/>
      <scheme val="minor"/>
    </font>
    <font>
      <sz val="11"/>
      <color theme="1"/>
      <name val="BIZ UDゴシック"/>
      <family val="3"/>
    </font>
    <font>
      <sz val="11"/>
      <color theme="1"/>
      <name val="BIZ UDP明朝 Medium"/>
      <family val="1"/>
    </font>
    <font>
      <sz val="14"/>
      <color theme="1"/>
      <name val="BIZ UD明朝 Medium"/>
      <family val="1"/>
    </font>
    <font>
      <sz val="11"/>
      <color auto="1"/>
      <name val="BIZ UDP明朝 Medium"/>
      <family val="1"/>
    </font>
    <font>
      <sz val="10"/>
      <color auto="1"/>
      <name val="BIZ UDP明朝 Medium"/>
      <family val="1"/>
    </font>
    <font>
      <sz val="11"/>
      <color theme="1"/>
      <name val="BIZ UD明朝 Medium"/>
      <family val="1"/>
    </font>
    <font>
      <sz val="10"/>
      <color theme="1"/>
      <name val="BIZ UDP明朝 Medium"/>
      <family val="1"/>
    </font>
    <font>
      <sz val="11"/>
      <color auto="1"/>
      <name val="BIZ UDゴシック"/>
      <family val="3"/>
    </font>
    <font>
      <sz val="9"/>
      <color auto="1"/>
      <name val="BIZ UDP明朝 Medium"/>
      <family val="1"/>
    </font>
    <font>
      <sz val="9"/>
      <color auto="1"/>
      <name val="BIZ UDゴシック"/>
      <family val="3"/>
    </font>
    <font>
      <sz val="10"/>
      <color theme="1"/>
      <name val="BIZ UDゴシック"/>
      <family val="3"/>
    </font>
    <font>
      <sz val="9"/>
      <color theme="1"/>
      <name val="BIZ UDゴシック"/>
      <family val="3"/>
    </font>
    <font>
      <sz val="8"/>
      <color theme="1"/>
      <name val="BIZ UDP明朝 Medium"/>
      <family val="1"/>
    </font>
    <font>
      <sz val="9"/>
      <color theme="1"/>
      <name val="BIZ UDP明朝 Medium"/>
      <family val="1"/>
    </font>
    <font>
      <sz val="10"/>
      <color theme="0"/>
      <name val="BIZ UDP明朝 Medium"/>
      <family val="1"/>
    </font>
    <font>
      <sz val="11"/>
      <color theme="0"/>
      <name val="BIZ UDP明朝 Medium"/>
      <family val="1"/>
    </font>
    <font>
      <b/>
      <sz val="14"/>
      <color auto="1"/>
      <name val="BIZ UDゴシック"/>
      <family val="3"/>
    </font>
  </fonts>
  <fills count="6">
    <fill>
      <patternFill patternType="none"/>
    </fill>
    <fill>
      <patternFill patternType="gray125"/>
    </fill>
    <fill>
      <patternFill patternType="solid">
        <fgColor rgb="FFFFFFCC"/>
        <bgColor indexed="64"/>
      </patternFill>
    </fill>
    <fill>
      <patternFill patternType="solid">
        <fgColor rgb="FFFFE69A"/>
        <bgColor indexed="64"/>
      </patternFill>
    </fill>
    <fill>
      <patternFill patternType="solid">
        <fgColor rgb="FFFFFF00"/>
        <bgColor indexed="64"/>
      </patternFill>
    </fill>
    <fill>
      <patternFill patternType="solid">
        <fgColor rgb="FF92D050"/>
        <bgColor indexed="64"/>
      </patternFill>
    </fill>
  </fills>
  <borders count="63">
    <border>
      <left/>
      <right/>
      <top/>
      <bottom/>
      <diagonal/>
    </border>
    <border>
      <left style="thin">
        <color auto="1"/>
      </left>
      <right/>
      <top style="thin">
        <color auto="1"/>
      </top>
      <bottom style="hair">
        <color auto="1"/>
      </bottom>
      <diagonal/>
    </border>
    <border>
      <left style="thin">
        <color auto="1"/>
      </left>
      <right/>
      <top/>
      <bottom/>
      <diagonal/>
    </border>
    <border>
      <left style="thin">
        <color auto="1"/>
      </left>
      <right/>
      <top style="hair">
        <color auto="1"/>
      </top>
      <bottom style="thin">
        <color auto="1"/>
      </bottom>
      <diagonal/>
    </border>
    <border>
      <left style="thin">
        <color auto="1"/>
      </left>
      <right/>
      <top/>
      <bottom style="hair">
        <color auto="1"/>
      </bottom>
      <diagonal/>
    </border>
    <border>
      <left style="thin">
        <color auto="1"/>
      </left>
      <right/>
      <top style="hair">
        <color auto="1"/>
      </top>
      <bottom/>
      <diagonal/>
    </border>
    <border>
      <left style="thin">
        <color auto="1"/>
      </left>
      <right/>
      <top style="hair">
        <color auto="1"/>
      </top>
      <bottom style="hair">
        <color auto="1"/>
      </bottom>
      <diagonal/>
    </border>
    <border>
      <left style="thin">
        <color auto="1"/>
      </left>
      <right/>
      <top style="hair">
        <color auto="1"/>
      </top>
      <bottom style="thin">
        <color indexed="64"/>
      </bottom>
      <diagonal/>
    </border>
    <border>
      <left style="thin">
        <color auto="1"/>
      </left>
      <right/>
      <top/>
      <bottom style="thin">
        <color auto="1"/>
      </bottom>
      <diagonal/>
    </border>
    <border>
      <left/>
      <right/>
      <top style="thin">
        <color auto="1"/>
      </top>
      <bottom/>
      <diagonal/>
    </border>
    <border>
      <left style="thin">
        <color auto="1"/>
      </left>
      <right style="hair">
        <color auto="1"/>
      </right>
      <top/>
      <bottom/>
      <diagonal/>
    </border>
    <border>
      <left style="thin">
        <color auto="1"/>
      </left>
      <right style="hair">
        <color auto="1"/>
      </right>
      <top style="hair">
        <color auto="1"/>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indexed="64"/>
      </bottom>
      <diagonal/>
    </border>
    <border>
      <left style="thin">
        <color auto="1"/>
      </left>
      <right style="hair">
        <color auto="1"/>
      </right>
      <top/>
      <bottom style="thin">
        <color auto="1"/>
      </bottom>
      <diagonal/>
    </border>
    <border>
      <left/>
      <right style="hair">
        <color auto="1"/>
      </right>
      <top style="thin">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thin">
        <color indexed="64"/>
      </bottom>
      <diagonal/>
    </border>
    <border diagonalDown="1">
      <left style="hair">
        <color auto="1"/>
      </left>
      <right/>
      <top/>
      <bottom style="thin">
        <color auto="1"/>
      </bottom>
      <diagonal style="hair">
        <color auto="1"/>
      </diagonal>
    </border>
    <border>
      <left style="hair">
        <color auto="1"/>
      </left>
      <right/>
      <top/>
      <bottom style="hair">
        <color auto="1"/>
      </bottom>
      <diagonal/>
    </border>
    <border>
      <left style="hair">
        <color auto="1"/>
      </left>
      <right/>
      <top style="hair">
        <color auto="1"/>
      </top>
      <bottom style="hair">
        <color auto="1"/>
      </bottom>
      <diagonal/>
    </border>
    <border diagonalDown="1">
      <left/>
      <right/>
      <top/>
      <bottom style="thin">
        <color auto="1"/>
      </bottom>
      <diagonal style="hair">
        <color auto="1"/>
      </diagonal>
    </border>
    <border diagonalDown="1">
      <left style="hair">
        <color indexed="64"/>
      </left>
      <right style="hair">
        <color indexed="64"/>
      </right>
      <top style="thin">
        <color indexed="64"/>
      </top>
      <bottom/>
      <diagonal style="hair">
        <color indexed="64"/>
      </diagonal>
    </border>
    <border diagonalDown="1">
      <left style="hair">
        <color indexed="64"/>
      </left>
      <right style="hair">
        <color indexed="64"/>
      </right>
      <top/>
      <bottom/>
      <diagonal style="hair">
        <color indexed="64"/>
      </diagonal>
    </border>
    <border diagonalDown="1">
      <left style="hair">
        <color indexed="64"/>
      </left>
      <right style="hair">
        <color indexed="64"/>
      </right>
      <top/>
      <bottom style="hair">
        <color indexed="64"/>
      </bottom>
      <diagonal style="hair">
        <color indexed="64"/>
      </diagonal>
    </border>
    <border>
      <left style="hair">
        <color auto="1"/>
      </left>
      <right style="hair">
        <color auto="1"/>
      </right>
      <top/>
      <bottom style="thin">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thin">
        <color auto="1"/>
      </top>
      <bottom style="hair">
        <color auto="1"/>
      </bottom>
      <diagonal/>
    </border>
    <border>
      <left style="hair">
        <color auto="1"/>
      </left>
      <right/>
      <top style="hair">
        <color auto="1"/>
      </top>
      <bottom/>
      <diagonal/>
    </border>
    <border>
      <left style="hair">
        <color auto="1"/>
      </left>
      <right/>
      <top style="hair">
        <color auto="1"/>
      </top>
      <bottom style="thin">
        <color auto="1"/>
      </bottom>
      <diagonal/>
    </border>
    <border>
      <left style="hair">
        <color auto="1"/>
      </left>
      <right/>
      <top style="hair">
        <color auto="1"/>
      </top>
      <bottom style="thin">
        <color indexed="64"/>
      </bottom>
      <diagonal/>
    </border>
    <border diagonalDown="1">
      <left style="thin">
        <color indexed="64"/>
      </left>
      <right/>
      <top style="thin">
        <color indexed="64"/>
      </top>
      <bottom style="thin">
        <color indexed="64"/>
      </bottom>
      <diagonal style="thin">
        <color indexed="64"/>
      </diagonal>
    </border>
    <border>
      <left/>
      <right/>
      <top style="thin">
        <color auto="1"/>
      </top>
      <bottom style="hair">
        <color auto="1"/>
      </bottom>
      <diagonal/>
    </border>
    <border>
      <left/>
      <right/>
      <top style="hair">
        <color auto="1"/>
      </top>
      <bottom style="thin">
        <color auto="1"/>
      </bottom>
      <diagonal/>
    </border>
    <border>
      <left style="hair">
        <color auto="1"/>
      </left>
      <right/>
      <top style="thin">
        <color auto="1"/>
      </top>
      <bottom/>
      <diagonal/>
    </border>
    <border>
      <left/>
      <right/>
      <top style="hair">
        <color auto="1"/>
      </top>
      <bottom style="thin">
        <color indexed="64"/>
      </bottom>
      <diagonal/>
    </border>
    <border diagonalDown="1">
      <left/>
      <right/>
      <top style="thin">
        <color indexed="64"/>
      </top>
      <bottom style="thin">
        <color indexed="64"/>
      </bottom>
      <diagonal style="thin">
        <color indexed="64"/>
      </diagonal>
    </border>
    <border diagonalDown="1">
      <left/>
      <right style="hair">
        <color indexed="64"/>
      </right>
      <top style="thin">
        <color indexed="64"/>
      </top>
      <bottom style="thin">
        <color indexed="64"/>
      </bottom>
      <diagonal style="thin">
        <color indexed="64"/>
      </diagonal>
    </border>
    <border>
      <left/>
      <right/>
      <top/>
      <bottom style="thin">
        <color auto="1"/>
      </bottom>
      <diagonal/>
    </border>
    <border>
      <left/>
      <right/>
      <top/>
      <bottom style="hair">
        <color auto="1"/>
      </bottom>
      <diagonal/>
    </border>
    <border>
      <left/>
      <right style="hair">
        <color auto="1"/>
      </right>
      <top style="hair">
        <color auto="1"/>
      </top>
      <bottom style="thin">
        <color auto="1"/>
      </bottom>
      <diagonal/>
    </border>
    <border>
      <left/>
      <right/>
      <top style="hair">
        <color auto="1"/>
      </top>
      <bottom style="hair">
        <color auto="1"/>
      </bottom>
      <diagonal/>
    </border>
    <border>
      <left/>
      <right style="hair">
        <color auto="1"/>
      </right>
      <top style="hair">
        <color auto="1"/>
      </top>
      <bottom style="thin">
        <color indexed="64"/>
      </bottom>
      <diagonal/>
    </border>
    <border>
      <left/>
      <right style="thin">
        <color auto="1"/>
      </right>
      <top style="thin">
        <color auto="1"/>
      </top>
      <bottom style="hair">
        <color auto="1"/>
      </bottom>
      <diagonal/>
    </border>
    <border>
      <left style="hair">
        <color auto="1"/>
      </left>
      <right style="thin">
        <color auto="1"/>
      </right>
      <top style="hair">
        <color auto="1"/>
      </top>
      <bottom/>
      <diagonal/>
    </border>
    <border>
      <left style="hair">
        <color auto="1"/>
      </left>
      <right style="thin">
        <color auto="1"/>
      </right>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indexed="64"/>
      </bottom>
      <diagonal/>
    </border>
    <border>
      <left style="hair">
        <color auto="1"/>
      </left>
      <right style="thin">
        <color auto="1"/>
      </right>
      <top/>
      <bottom style="hair">
        <color auto="1"/>
      </bottom>
      <diagonal/>
    </border>
    <border>
      <left style="medium">
        <color indexed="64"/>
      </left>
      <right style="medium">
        <color indexed="64"/>
      </right>
      <top style="medium">
        <color indexed="64"/>
      </top>
      <bottom style="medium">
        <color indexed="64"/>
      </bottom>
      <diagonal/>
    </border>
    <border>
      <left style="hair">
        <color auto="1"/>
      </left>
      <right style="thin">
        <color auto="1"/>
      </right>
      <top style="thin">
        <color auto="1"/>
      </top>
      <bottom style="thin">
        <color auto="1"/>
      </bottom>
      <diagonal/>
    </border>
  </borders>
  <cellStyleXfs count="1">
    <xf numFmtId="0" fontId="0" fillId="0" borderId="0">
      <alignment vertical="center"/>
    </xf>
  </cellStyleXfs>
  <cellXfs count="12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xf>
    <xf numFmtId="0" fontId="5" fillId="0" borderId="4"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 fillId="0" borderId="9" xfId="0" applyFont="1" applyBorder="1" applyAlignment="1">
      <alignment vertical="center"/>
    </xf>
    <xf numFmtId="0" fontId="7" fillId="0" borderId="0" xfId="0" applyFont="1">
      <alignment vertical="center"/>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5" fillId="0" borderId="12"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Border="1" applyAlignment="1">
      <alignment horizontal="center" vertical="center"/>
    </xf>
    <xf numFmtId="0" fontId="9" fillId="0" borderId="9" xfId="0" applyFont="1" applyBorder="1" applyAlignment="1">
      <alignment vertical="center"/>
    </xf>
    <xf numFmtId="0" fontId="8" fillId="0" borderId="18" xfId="0" applyFont="1" applyBorder="1" applyAlignment="1">
      <alignment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6" fillId="0" borderId="21" xfId="0" applyFont="1" applyFill="1" applyBorder="1">
      <alignment vertical="center"/>
    </xf>
    <xf numFmtId="176" fontId="5" fillId="0" borderId="19" xfId="0" applyNumberFormat="1" applyFont="1" applyFill="1" applyBorder="1" applyAlignment="1">
      <alignment horizontal="center" vertical="center"/>
    </xf>
    <xf numFmtId="176" fontId="5" fillId="0" borderId="22" xfId="0" applyNumberFormat="1" applyFont="1" applyFill="1" applyBorder="1" applyAlignment="1">
      <alignment horizontal="center" vertical="center"/>
    </xf>
    <xf numFmtId="0" fontId="6" fillId="0" borderId="23" xfId="0" applyFont="1" applyFill="1" applyBorder="1">
      <alignment vertical="center"/>
    </xf>
    <xf numFmtId="0" fontId="6" fillId="0" borderId="24" xfId="0" applyFont="1" applyFill="1" applyBorder="1">
      <alignment vertical="center"/>
    </xf>
    <xf numFmtId="0" fontId="6" fillId="0" borderId="25" xfId="0" applyFont="1" applyFill="1" applyBorder="1">
      <alignment vertical="center"/>
    </xf>
    <xf numFmtId="176" fontId="5" fillId="0" borderId="26" xfId="0" applyNumberFormat="1" applyFont="1" applyFill="1" applyBorder="1" applyAlignment="1">
      <alignment horizontal="center" vertical="center" shrinkToFit="1"/>
    </xf>
    <xf numFmtId="0" fontId="5" fillId="0" borderId="27" xfId="0" applyFont="1" applyBorder="1" applyAlignment="1">
      <alignment horizontal="center" vertical="center"/>
    </xf>
    <xf numFmtId="0" fontId="8" fillId="0" borderId="21" xfId="0" applyFont="1" applyBorder="1" applyAlignment="1">
      <alignment vertical="center"/>
    </xf>
    <xf numFmtId="0" fontId="10" fillId="0" borderId="21" xfId="0" applyFont="1" applyFill="1" applyBorder="1">
      <alignment vertical="center"/>
    </xf>
    <xf numFmtId="0" fontId="11" fillId="0" borderId="21" xfId="0" applyFont="1" applyFill="1" applyBorder="1">
      <alignment vertical="center"/>
    </xf>
    <xf numFmtId="0" fontId="11" fillId="0" borderId="24" xfId="0" applyFont="1" applyFill="1" applyBorder="1">
      <alignment vertical="center"/>
    </xf>
    <xf numFmtId="0" fontId="10" fillId="0" borderId="28" xfId="0" applyFont="1" applyFill="1" applyBorder="1">
      <alignment vertical="center"/>
    </xf>
    <xf numFmtId="0" fontId="10" fillId="0" borderId="29" xfId="0" applyFont="1" applyFill="1" applyBorder="1">
      <alignment vertical="center"/>
    </xf>
    <xf numFmtId="0" fontId="5" fillId="0" borderId="30" xfId="0" applyFont="1" applyBorder="1" applyAlignment="1">
      <alignment horizontal="center" vertical="center"/>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6" fillId="0" borderId="21"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176" fontId="5" fillId="0" borderId="34" xfId="0" applyNumberFormat="1" applyFont="1" applyFill="1" applyBorder="1" applyAlignment="1">
      <alignment horizontal="center" vertical="center" shrinkToFit="1"/>
    </xf>
    <xf numFmtId="0" fontId="9" fillId="0" borderId="9" xfId="0" applyFont="1" applyBorder="1" applyAlignment="1">
      <alignment horizontal="right" vertical="center"/>
    </xf>
    <xf numFmtId="57" fontId="6" fillId="0" borderId="21" xfId="0" applyNumberFormat="1" applyFont="1" applyFill="1" applyBorder="1" applyAlignment="1">
      <alignment horizontal="center" vertical="center"/>
    </xf>
    <xf numFmtId="57" fontId="6" fillId="0" borderId="35" xfId="0" applyNumberFormat="1" applyFont="1" applyFill="1" applyBorder="1" applyAlignment="1">
      <alignment horizontal="center" vertical="center"/>
    </xf>
    <xf numFmtId="57" fontId="6" fillId="0" borderId="36" xfId="0" applyNumberFormat="1" applyFont="1" applyFill="1" applyBorder="1" applyAlignment="1">
      <alignment horizontal="center" vertical="center"/>
    </xf>
    <xf numFmtId="0" fontId="6" fillId="0" borderId="36" xfId="0" applyFont="1" applyFill="1" applyBorder="1" applyAlignment="1">
      <alignment horizontal="center" vertical="center"/>
    </xf>
    <xf numFmtId="57" fontId="6" fillId="0" borderId="37" xfId="0" applyNumberFormat="1" applyFont="1" applyFill="1" applyBorder="1" applyAlignment="1">
      <alignment horizontal="center" vertical="center"/>
    </xf>
    <xf numFmtId="176" fontId="5" fillId="0" borderId="38" xfId="0" applyNumberFormat="1" applyFont="1" applyFill="1" applyBorder="1" applyAlignment="1">
      <alignment horizontal="center" vertical="center"/>
    </xf>
    <xf numFmtId="176" fontId="5" fillId="0" borderId="39" xfId="0" applyNumberFormat="1" applyFont="1" applyFill="1" applyBorder="1" applyAlignment="1">
      <alignment horizontal="center" vertical="center"/>
    </xf>
    <xf numFmtId="57" fontId="6" fillId="0" borderId="28" xfId="0" applyNumberFormat="1" applyFont="1" applyFill="1" applyBorder="1" applyAlignment="1">
      <alignment horizontal="center" vertical="center"/>
    </xf>
    <xf numFmtId="57" fontId="6" fillId="0" borderId="29" xfId="0" applyNumberFormat="1" applyFont="1" applyFill="1" applyBorder="1" applyAlignment="1">
      <alignment horizontal="center" vertical="center"/>
    </xf>
    <xf numFmtId="0" fontId="6" fillId="0" borderId="29" xfId="0" applyFont="1" applyFill="1" applyBorder="1" applyAlignment="1">
      <alignment horizontal="center" vertical="center"/>
    </xf>
    <xf numFmtId="176" fontId="5" fillId="0" borderId="40" xfId="0" applyNumberFormat="1" applyFont="1" applyFill="1" applyBorder="1" applyAlignment="1">
      <alignment horizontal="center" vertical="center" shrinkToFit="1"/>
    </xf>
    <xf numFmtId="0" fontId="12" fillId="2" borderId="1" xfId="0" applyFont="1" applyFill="1" applyBorder="1" applyAlignment="1">
      <alignment horizontal="center" vertical="center"/>
    </xf>
    <xf numFmtId="0" fontId="12" fillId="0" borderId="5" xfId="0" applyFont="1" applyBorder="1" applyAlignment="1">
      <alignment horizontal="center" vertical="center" wrapText="1"/>
    </xf>
    <xf numFmtId="177" fontId="6" fillId="0" borderId="12" xfId="0" applyNumberFormat="1" applyFont="1" applyFill="1" applyBorder="1">
      <alignment vertical="center"/>
    </xf>
    <xf numFmtId="176" fontId="6" fillId="0" borderId="3" xfId="0" applyNumberFormat="1" applyFont="1" applyFill="1" applyBorder="1" applyAlignment="1">
      <alignment horizontal="right" vertical="center" shrinkToFit="1"/>
    </xf>
    <xf numFmtId="177" fontId="6" fillId="0" borderId="14" xfId="0" applyNumberFormat="1" applyFont="1" applyFill="1" applyBorder="1">
      <alignment vertical="center"/>
    </xf>
    <xf numFmtId="177" fontId="6" fillId="0" borderId="15" xfId="0" applyNumberFormat="1" applyFont="1" applyFill="1" applyBorder="1">
      <alignment vertical="center"/>
    </xf>
    <xf numFmtId="176" fontId="6" fillId="0" borderId="7" xfId="0" applyNumberFormat="1" applyFont="1" applyFill="1" applyBorder="1" applyAlignment="1">
      <alignment horizontal="right" vertical="center" shrinkToFit="1"/>
    </xf>
    <xf numFmtId="177" fontId="5" fillId="0" borderId="41" xfId="0" applyNumberFormat="1" applyFont="1" applyFill="1" applyBorder="1">
      <alignment vertical="center"/>
    </xf>
    <xf numFmtId="0" fontId="9" fillId="0" borderId="0" xfId="0" applyFont="1" applyBorder="1" applyAlignment="1">
      <alignment horizontal="right" vertical="center"/>
    </xf>
    <xf numFmtId="0" fontId="12" fillId="2" borderId="42" xfId="0" applyFont="1" applyFill="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177" fontId="6" fillId="0" borderId="28" xfId="0" applyNumberFormat="1" applyFont="1" applyFill="1" applyBorder="1">
      <alignment vertical="center"/>
    </xf>
    <xf numFmtId="176" fontId="6" fillId="0" borderId="43" xfId="0" applyNumberFormat="1" applyFont="1" applyFill="1" applyBorder="1" applyAlignment="1">
      <alignment horizontal="right" vertical="center" shrinkToFit="1"/>
    </xf>
    <xf numFmtId="177" fontId="6" fillId="0" borderId="44" xfId="0" applyNumberFormat="1" applyFont="1" applyFill="1" applyBorder="1">
      <alignment vertical="center"/>
    </xf>
    <xf numFmtId="177" fontId="6" fillId="0" borderId="29" xfId="0" applyNumberFormat="1" applyFont="1" applyFill="1" applyBorder="1">
      <alignment vertical="center"/>
    </xf>
    <xf numFmtId="176" fontId="6" fillId="0" borderId="45" xfId="0" applyNumberFormat="1" applyFont="1" applyFill="1" applyBorder="1" applyAlignment="1">
      <alignment horizontal="right" vertical="center" shrinkToFit="1"/>
    </xf>
    <xf numFmtId="177" fontId="5" fillId="0" borderId="46" xfId="0" applyNumberFormat="1" applyFont="1" applyFill="1" applyBorder="1">
      <alignment vertical="center"/>
    </xf>
    <xf numFmtId="0" fontId="12" fillId="0" borderId="19" xfId="0" applyFont="1" applyBorder="1" applyAlignment="1">
      <alignment horizontal="center" vertical="center"/>
    </xf>
    <xf numFmtId="0" fontId="13" fillId="0" borderId="22" xfId="0" applyFont="1" applyBorder="1" applyAlignment="1">
      <alignment horizontal="center" vertical="center" wrapText="1"/>
    </xf>
    <xf numFmtId="176" fontId="6" fillId="0" borderId="21" xfId="0" applyNumberFormat="1" applyFont="1" applyBorder="1">
      <alignment vertical="center"/>
    </xf>
    <xf numFmtId="176" fontId="6" fillId="0" borderId="23" xfId="0" applyNumberFormat="1" applyFont="1" applyBorder="1">
      <alignment vertical="center"/>
    </xf>
    <xf numFmtId="176" fontId="6" fillId="0" borderId="25" xfId="0" applyNumberFormat="1" applyFont="1" applyBorder="1">
      <alignment vertical="center"/>
    </xf>
    <xf numFmtId="176" fontId="6" fillId="0" borderId="24" xfId="0" applyNumberFormat="1" applyFont="1" applyBorder="1">
      <alignment vertical="center"/>
    </xf>
    <xf numFmtId="177" fontId="5" fillId="0" borderId="47" xfId="0" applyNumberFormat="1" applyFont="1" applyFill="1" applyBorder="1">
      <alignment vertical="center"/>
    </xf>
    <xf numFmtId="0" fontId="12" fillId="0" borderId="24" xfId="0" applyFont="1" applyFill="1" applyBorder="1" applyAlignment="1">
      <alignment horizontal="center" vertical="center"/>
    </xf>
    <xf numFmtId="0" fontId="13" fillId="0" borderId="48" xfId="0" applyFont="1" applyBorder="1" applyAlignment="1">
      <alignment horizontal="center" vertical="center" wrapText="1"/>
    </xf>
    <xf numFmtId="176" fontId="6" fillId="0" borderId="49" xfId="0" applyNumberFormat="1" applyFont="1" applyBorder="1">
      <alignment vertical="center"/>
    </xf>
    <xf numFmtId="176" fontId="6" fillId="0" borderId="50" xfId="0" applyNumberFormat="1" applyFont="1" applyFill="1" applyBorder="1" applyAlignment="1">
      <alignment horizontal="right" vertical="center" shrinkToFit="1"/>
    </xf>
    <xf numFmtId="176" fontId="6" fillId="0" borderId="9" xfId="0" applyNumberFormat="1" applyFont="1" applyBorder="1">
      <alignment vertical="center"/>
    </xf>
    <xf numFmtId="176" fontId="6" fillId="0" borderId="51" xfId="0" applyNumberFormat="1" applyFont="1" applyBorder="1">
      <alignment vertical="center"/>
    </xf>
    <xf numFmtId="176" fontId="6" fillId="0" borderId="52" xfId="0" applyNumberFormat="1" applyFont="1" applyFill="1" applyBorder="1" applyAlignment="1">
      <alignment horizontal="right" vertical="center" shrinkToFit="1"/>
    </xf>
    <xf numFmtId="176" fontId="9" fillId="0" borderId="48" xfId="0" applyNumberFormat="1" applyFont="1" applyFill="1" applyBorder="1" applyAlignment="1">
      <alignment horizontal="right" vertical="center"/>
    </xf>
    <xf numFmtId="0" fontId="14" fillId="0" borderId="0" xfId="0" applyFont="1" applyAlignment="1">
      <alignment horizontal="center"/>
    </xf>
    <xf numFmtId="0" fontId="15" fillId="0" borderId="0" xfId="0" applyFont="1" applyAlignment="1">
      <alignment horizontal="center" vertical="center"/>
    </xf>
    <xf numFmtId="0" fontId="12" fillId="2" borderId="53" xfId="0" applyFont="1" applyFill="1" applyBorder="1" applyAlignment="1">
      <alignment horizontal="center" vertical="center"/>
    </xf>
    <xf numFmtId="0" fontId="13" fillId="0" borderId="54" xfId="0" applyFont="1" applyBorder="1" applyAlignment="1">
      <alignment horizontal="center" vertical="center" wrapText="1"/>
    </xf>
    <xf numFmtId="0" fontId="13" fillId="0" borderId="55" xfId="0" applyFont="1" applyBorder="1" applyAlignment="1">
      <alignment horizontal="center" vertical="center" wrapText="1"/>
    </xf>
    <xf numFmtId="176" fontId="6" fillId="0" borderId="56" xfId="0" applyNumberFormat="1" applyFont="1" applyFill="1" applyBorder="1">
      <alignment vertical="center"/>
    </xf>
    <xf numFmtId="176" fontId="6" fillId="0" borderId="54" xfId="0" applyNumberFormat="1" applyFont="1" applyFill="1" applyBorder="1">
      <alignment vertical="center"/>
    </xf>
    <xf numFmtId="176" fontId="6" fillId="0" borderId="57" xfId="0" applyNumberFormat="1" applyFont="1" applyFill="1" applyBorder="1">
      <alignment vertical="center"/>
    </xf>
    <xf numFmtId="176" fontId="6" fillId="0" borderId="58" xfId="0" applyNumberFormat="1" applyFont="1" applyFill="1" applyBorder="1">
      <alignment vertical="center"/>
    </xf>
    <xf numFmtId="176" fontId="6" fillId="0" borderId="59" xfId="0" applyNumberFormat="1" applyFont="1" applyFill="1" applyBorder="1">
      <alignment vertical="center"/>
    </xf>
    <xf numFmtId="176" fontId="6" fillId="0" borderId="60" xfId="0" applyNumberFormat="1" applyFont="1" applyFill="1" applyBorder="1">
      <alignment vertical="center"/>
    </xf>
    <xf numFmtId="176" fontId="16" fillId="0" borderId="54" xfId="0" applyNumberFormat="1" applyFont="1" applyFill="1" applyBorder="1">
      <alignment vertical="center"/>
    </xf>
    <xf numFmtId="176" fontId="17" fillId="3" borderId="61" xfId="0" applyNumberFormat="1" applyFont="1" applyFill="1" applyBorder="1">
      <alignment vertical="center"/>
    </xf>
    <xf numFmtId="176" fontId="18" fillId="0" borderId="0" xfId="0" applyNumberFormat="1" applyFont="1" applyFill="1" applyBorder="1">
      <alignment vertical="center"/>
    </xf>
    <xf numFmtId="0" fontId="2" fillId="0" borderId="0" xfId="0" applyFont="1" applyBorder="1">
      <alignment vertical="center"/>
    </xf>
    <xf numFmtId="176" fontId="5" fillId="4" borderId="19" xfId="0" applyNumberFormat="1" applyFont="1" applyFill="1" applyBorder="1" applyAlignment="1">
      <alignment horizontal="center" vertical="center"/>
    </xf>
    <xf numFmtId="176" fontId="5" fillId="5" borderId="26" xfId="0" applyNumberFormat="1" applyFont="1" applyFill="1" applyBorder="1" applyAlignment="1">
      <alignment horizontal="center" vertical="center" shrinkToFit="1"/>
    </xf>
    <xf numFmtId="176" fontId="5" fillId="5" borderId="34" xfId="0" applyNumberFormat="1" applyFont="1" applyFill="1" applyBorder="1" applyAlignment="1">
      <alignment horizontal="center" vertical="center" shrinkToFit="1"/>
    </xf>
    <xf numFmtId="176" fontId="5" fillId="4" borderId="38" xfId="0" applyNumberFormat="1" applyFont="1" applyFill="1" applyBorder="1" applyAlignment="1">
      <alignment horizontal="center" vertical="center"/>
    </xf>
    <xf numFmtId="176" fontId="5" fillId="5" borderId="40" xfId="0" applyNumberFormat="1" applyFont="1" applyFill="1" applyBorder="1" applyAlignment="1">
      <alignment horizontal="center" vertical="center" shrinkToFit="1"/>
    </xf>
    <xf numFmtId="176" fontId="6" fillId="4" borderId="56" xfId="0" applyNumberFormat="1" applyFont="1" applyFill="1" applyBorder="1">
      <alignment vertical="center"/>
    </xf>
    <xf numFmtId="176" fontId="6" fillId="5" borderId="56" xfId="0" applyNumberFormat="1" applyFont="1" applyFill="1" applyBorder="1">
      <alignment vertical="center"/>
    </xf>
    <xf numFmtId="176" fontId="5" fillId="0" borderId="62" xfId="0" applyNumberFormat="1" applyFont="1" applyFill="1" applyBorder="1">
      <alignment vertical="center"/>
    </xf>
  </cellXfs>
  <cellStyles count="1">
    <cellStyle name="標準" xfId="0" builtinId="0"/>
  </cellStyles>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11</xdr:col>
      <xdr:colOff>304800</xdr:colOff>
      <xdr:row>21</xdr:row>
      <xdr:rowOff>17145</xdr:rowOff>
    </xdr:from>
    <xdr:to xmlns:xdr="http://schemas.openxmlformats.org/drawingml/2006/spreadsheetDrawing">
      <xdr:col>11</xdr:col>
      <xdr:colOff>561340</xdr:colOff>
      <xdr:row>21</xdr:row>
      <xdr:rowOff>256540</xdr:rowOff>
    </xdr:to>
    <xdr:sp macro="" textlink="">
      <xdr:nvSpPr>
        <xdr:cNvPr id="2" name="屈折矢印 1"/>
        <xdr:cNvSpPr/>
      </xdr:nvSpPr>
      <xdr:spPr>
        <a:xfrm>
          <a:off x="10325100" y="5684520"/>
          <a:ext cx="256540" cy="239395"/>
        </a:xfrm>
        <a:prstGeom prst="bentUp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11</xdr:col>
      <xdr:colOff>304800</xdr:colOff>
      <xdr:row>21</xdr:row>
      <xdr:rowOff>17145</xdr:rowOff>
    </xdr:from>
    <xdr:to xmlns:xdr="http://schemas.openxmlformats.org/drawingml/2006/spreadsheetDrawing">
      <xdr:col>11</xdr:col>
      <xdr:colOff>561340</xdr:colOff>
      <xdr:row>21</xdr:row>
      <xdr:rowOff>256540</xdr:rowOff>
    </xdr:to>
    <xdr:sp macro="" textlink="">
      <xdr:nvSpPr>
        <xdr:cNvPr id="2" name="屈折矢印 1"/>
        <xdr:cNvSpPr/>
      </xdr:nvSpPr>
      <xdr:spPr>
        <a:xfrm>
          <a:off x="10325100" y="5684520"/>
          <a:ext cx="256540" cy="239395"/>
        </a:xfrm>
        <a:prstGeom prst="bentUp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11</xdr:col>
      <xdr:colOff>304800</xdr:colOff>
      <xdr:row>21</xdr:row>
      <xdr:rowOff>17145</xdr:rowOff>
    </xdr:from>
    <xdr:to xmlns:xdr="http://schemas.openxmlformats.org/drawingml/2006/spreadsheetDrawing">
      <xdr:col>11</xdr:col>
      <xdr:colOff>561340</xdr:colOff>
      <xdr:row>21</xdr:row>
      <xdr:rowOff>256540</xdr:rowOff>
    </xdr:to>
    <xdr:sp macro="" textlink="">
      <xdr:nvSpPr>
        <xdr:cNvPr id="2" name="屈折矢印 1"/>
        <xdr:cNvSpPr/>
      </xdr:nvSpPr>
      <xdr:spPr>
        <a:xfrm>
          <a:off x="10325100" y="5684520"/>
          <a:ext cx="256540" cy="239395"/>
        </a:xfrm>
        <a:prstGeom prst="bentUp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11</xdr:col>
      <xdr:colOff>352425</xdr:colOff>
      <xdr:row>21</xdr:row>
      <xdr:rowOff>28575</xdr:rowOff>
    </xdr:from>
    <xdr:to xmlns:xdr="http://schemas.openxmlformats.org/drawingml/2006/spreadsheetDrawing">
      <xdr:col>11</xdr:col>
      <xdr:colOff>608965</xdr:colOff>
      <xdr:row>21</xdr:row>
      <xdr:rowOff>267335</xdr:rowOff>
    </xdr:to>
    <xdr:sp macro="" textlink="">
      <xdr:nvSpPr>
        <xdr:cNvPr id="2" name="屈折矢印 1"/>
        <xdr:cNvSpPr/>
      </xdr:nvSpPr>
      <xdr:spPr>
        <a:xfrm>
          <a:off x="10372725" y="5695950"/>
          <a:ext cx="256540" cy="238760"/>
        </a:xfrm>
        <a:prstGeom prst="bentUp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18415</xdr:colOff>
      <xdr:row>0</xdr:row>
      <xdr:rowOff>124460</xdr:rowOff>
    </xdr:from>
    <xdr:to xmlns:xdr="http://schemas.openxmlformats.org/drawingml/2006/spreadsheetDrawing">
      <xdr:col>10</xdr:col>
      <xdr:colOff>789940</xdr:colOff>
      <xdr:row>3</xdr:row>
      <xdr:rowOff>135255</xdr:rowOff>
    </xdr:to>
    <xdr:sp macro="" textlink="">
      <xdr:nvSpPr>
        <xdr:cNvPr id="3" name="図形 3"/>
        <xdr:cNvSpPr/>
      </xdr:nvSpPr>
      <xdr:spPr>
        <a:xfrm>
          <a:off x="6466840" y="124460"/>
          <a:ext cx="3324225" cy="696595"/>
        </a:xfrm>
        <a:prstGeom prst="roundRect">
          <a:avLst/>
        </a:prstGeom>
        <a:solidFill>
          <a:srgbClr val="FFFF00"/>
        </a:solid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000">
              <a:solidFill>
                <a:srgbClr val="FF0000"/>
              </a:solidFill>
            </a:rPr>
            <a:t>市内に本店登記を有する法人又は市内に住所及び店舗等を有する個人事業主から購入した場合</a:t>
          </a:r>
          <a:endParaRPr kumimoji="1" lang="ja-JP" altLang="en-US" sz="10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11</xdr:col>
      <xdr:colOff>400685</xdr:colOff>
      <xdr:row>21</xdr:row>
      <xdr:rowOff>8890</xdr:rowOff>
    </xdr:from>
    <xdr:to xmlns:xdr="http://schemas.openxmlformats.org/drawingml/2006/spreadsheetDrawing">
      <xdr:col>11</xdr:col>
      <xdr:colOff>657225</xdr:colOff>
      <xdr:row>21</xdr:row>
      <xdr:rowOff>247650</xdr:rowOff>
    </xdr:to>
    <xdr:sp macro="" textlink="">
      <xdr:nvSpPr>
        <xdr:cNvPr id="2" name="屈折矢印 1"/>
        <xdr:cNvSpPr/>
      </xdr:nvSpPr>
      <xdr:spPr>
        <a:xfrm>
          <a:off x="10420985" y="5676265"/>
          <a:ext cx="256540" cy="238760"/>
        </a:xfrm>
        <a:prstGeom prst="bentUp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18415</xdr:colOff>
      <xdr:row>0</xdr:row>
      <xdr:rowOff>124460</xdr:rowOff>
    </xdr:from>
    <xdr:to xmlns:xdr="http://schemas.openxmlformats.org/drawingml/2006/spreadsheetDrawing">
      <xdr:col>10</xdr:col>
      <xdr:colOff>789940</xdr:colOff>
      <xdr:row>3</xdr:row>
      <xdr:rowOff>135255</xdr:rowOff>
    </xdr:to>
    <xdr:sp macro="" textlink="">
      <xdr:nvSpPr>
        <xdr:cNvPr id="3" name="図形 3"/>
        <xdr:cNvSpPr/>
      </xdr:nvSpPr>
      <xdr:spPr>
        <a:xfrm>
          <a:off x="6466840" y="124460"/>
          <a:ext cx="3324225" cy="696595"/>
        </a:xfrm>
        <a:prstGeom prst="roundRect">
          <a:avLst/>
        </a:prstGeom>
        <a:solidFill>
          <a:srgbClr val="FFFF00"/>
        </a:solid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000">
              <a:solidFill>
                <a:srgbClr val="FF0000"/>
              </a:solidFill>
            </a:rPr>
            <a:t>市外に本店登記を有する法人の</a:t>
          </a:r>
          <a:endParaRPr kumimoji="1" lang="ja-JP" altLang="en-US" sz="1000">
            <a:solidFill>
              <a:srgbClr val="FF0000"/>
            </a:solidFill>
          </a:endParaRPr>
        </a:p>
        <a:p>
          <a:pPr algn="ctr"/>
          <a:r>
            <a:rPr kumimoji="1" lang="ja-JP" altLang="en-US" sz="1000">
              <a:solidFill>
                <a:srgbClr val="FF0000"/>
              </a:solidFill>
            </a:rPr>
            <a:t>市内にある店舗から購入した場合</a:t>
          </a:r>
          <a:endParaRPr kumimoji="1" lang="ja-JP" altLang="en-US" sz="10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2.vml" /><Relationship Id="rId4"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3"/>
  </sheetPr>
  <dimension ref="A1:M22"/>
  <sheetViews>
    <sheetView tabSelected="1" workbookViewId="0">
      <selection activeCell="J13" sqref="J13"/>
    </sheetView>
  </sheetViews>
  <sheetFormatPr defaultRowHeight="13.5"/>
  <cols>
    <col min="1" max="1" width="12.125" style="1" customWidth="1"/>
    <col min="2" max="2" width="5.625" style="1" customWidth="1"/>
    <col min="3" max="3" width="15.875" style="1" customWidth="1"/>
    <col min="4" max="4" width="21.25" style="1" customWidth="1"/>
    <col min="5" max="5" width="10.125" style="1" customWidth="1"/>
    <col min="6" max="6" width="9.25" style="1" customWidth="1"/>
    <col min="7" max="7" width="10.375" style="1" customWidth="1"/>
    <col min="8" max="8" width="11.625" style="1" customWidth="1"/>
    <col min="9" max="9" width="10.625" style="1" customWidth="1"/>
    <col min="10" max="10" width="11.25" style="1" customWidth="1"/>
    <col min="11" max="11" width="13.375" style="1" customWidth="1"/>
    <col min="12" max="12" width="14" style="1" customWidth="1"/>
    <col min="13" max="16384" width="9" style="1" customWidth="1"/>
  </cols>
  <sheetData>
    <row r="1" spans="1:12" ht="18" customHeight="1">
      <c r="A1" s="2" t="s">
        <v>39</v>
      </c>
      <c r="E1" s="2"/>
      <c r="F1" s="2"/>
      <c r="G1" s="2"/>
      <c r="H1" s="2"/>
      <c r="I1" s="2"/>
      <c r="J1" s="2"/>
      <c r="K1" s="2"/>
      <c r="L1" s="2"/>
    </row>
    <row r="2" spans="1:12" ht="22.5" customHeight="1">
      <c r="A2" s="3" t="s">
        <v>16</v>
      </c>
      <c r="B2" s="16"/>
      <c r="C2" s="16"/>
      <c r="D2" s="16"/>
      <c r="E2" s="2"/>
      <c r="F2" s="2"/>
      <c r="G2" s="2"/>
      <c r="H2" s="2"/>
      <c r="I2" s="2"/>
      <c r="J2" s="2"/>
      <c r="K2" s="2"/>
      <c r="L2" s="98" t="s">
        <v>14</v>
      </c>
    </row>
    <row r="4" spans="1:12">
      <c r="A4" s="1" t="s">
        <v>40</v>
      </c>
    </row>
    <row r="5" spans="1:12" ht="8.25" customHeight="1">
      <c r="A5" s="2"/>
      <c r="B5" s="2"/>
      <c r="C5" s="2"/>
      <c r="D5" s="2"/>
      <c r="E5" s="2"/>
      <c r="F5" s="2"/>
      <c r="G5" s="2"/>
      <c r="H5" s="2"/>
      <c r="I5" s="2"/>
      <c r="J5" s="2"/>
      <c r="K5" s="2"/>
      <c r="L5" s="99"/>
    </row>
    <row r="6" spans="1:12" ht="21.75" customHeight="1">
      <c r="A6" s="4" t="s">
        <v>1</v>
      </c>
      <c r="B6" s="17" t="s">
        <v>5</v>
      </c>
      <c r="C6" s="28" t="s">
        <v>9</v>
      </c>
      <c r="D6" s="39"/>
      <c r="E6" s="39"/>
      <c r="F6" s="39"/>
      <c r="G6" s="39"/>
      <c r="H6" s="65" t="s">
        <v>17</v>
      </c>
      <c r="I6" s="74"/>
      <c r="J6" s="74"/>
      <c r="K6" s="74"/>
      <c r="L6" s="100"/>
    </row>
    <row r="7" spans="1:12" ht="21.75" customHeight="1">
      <c r="A7" s="5"/>
      <c r="B7" s="18"/>
      <c r="C7" s="29" t="s">
        <v>2</v>
      </c>
      <c r="D7" s="29" t="s">
        <v>3</v>
      </c>
      <c r="E7" s="46" t="s">
        <v>11</v>
      </c>
      <c r="F7" s="46" t="s">
        <v>10</v>
      </c>
      <c r="G7" s="46" t="s">
        <v>8</v>
      </c>
      <c r="H7" s="66" t="s">
        <v>29</v>
      </c>
      <c r="I7" s="75" t="s">
        <v>18</v>
      </c>
      <c r="J7" s="83" t="s">
        <v>19</v>
      </c>
      <c r="K7" s="90" t="s">
        <v>23</v>
      </c>
      <c r="L7" s="101" t="s">
        <v>24</v>
      </c>
    </row>
    <row r="8" spans="1:12" ht="44.25" customHeight="1">
      <c r="A8" s="6"/>
      <c r="B8" s="19"/>
      <c r="C8" s="30"/>
      <c r="D8" s="30"/>
      <c r="E8" s="47"/>
      <c r="F8" s="47"/>
      <c r="G8" s="47"/>
      <c r="H8" s="66" t="s">
        <v>30</v>
      </c>
      <c r="I8" s="76" t="s">
        <v>20</v>
      </c>
      <c r="J8" s="84" t="s">
        <v>22</v>
      </c>
      <c r="K8" s="91" t="s">
        <v>0</v>
      </c>
      <c r="L8" s="102"/>
    </row>
    <row r="9" spans="1:12" ht="21.75" customHeight="1">
      <c r="A9" s="7" t="s">
        <v>6</v>
      </c>
      <c r="B9" s="20"/>
      <c r="C9" s="31"/>
      <c r="D9" s="40"/>
      <c r="E9" s="48"/>
      <c r="F9" s="54"/>
      <c r="G9" s="58"/>
      <c r="H9" s="67"/>
      <c r="I9" s="77"/>
      <c r="J9" s="85"/>
      <c r="K9" s="92"/>
      <c r="L9" s="103"/>
    </row>
    <row r="10" spans="1:12" ht="21.75" customHeight="1">
      <c r="A10" s="8"/>
      <c r="B10" s="21"/>
      <c r="C10" s="32" t="s">
        <v>33</v>
      </c>
      <c r="D10" s="32"/>
      <c r="E10" s="32"/>
      <c r="F10" s="32"/>
      <c r="G10" s="59"/>
      <c r="H10" s="68" t="s">
        <v>13</v>
      </c>
      <c r="I10" s="78"/>
      <c r="J10" s="78"/>
      <c r="K10" s="93"/>
      <c r="L10" s="104"/>
    </row>
    <row r="11" spans="1:12" ht="21.75" customHeight="1">
      <c r="A11" s="9" t="s">
        <v>32</v>
      </c>
      <c r="B11" s="20"/>
      <c r="C11" s="31"/>
      <c r="D11" s="40"/>
      <c r="E11" s="48"/>
      <c r="F11" s="54"/>
      <c r="G11" s="58"/>
      <c r="H11" s="67"/>
      <c r="I11" s="79"/>
      <c r="J11" s="86"/>
      <c r="K11" s="94"/>
      <c r="L11" s="105"/>
    </row>
    <row r="12" spans="1:12" ht="21.75" customHeight="1">
      <c r="A12" s="10"/>
      <c r="B12" s="22"/>
      <c r="C12" s="33" t="s">
        <v>27</v>
      </c>
      <c r="D12" s="33"/>
      <c r="E12" s="32"/>
      <c r="F12" s="33"/>
      <c r="G12" s="60"/>
      <c r="H12" s="68" t="s">
        <v>13</v>
      </c>
      <c r="I12" s="78"/>
      <c r="J12" s="78"/>
      <c r="K12" s="93"/>
      <c r="L12" s="106"/>
    </row>
    <row r="13" spans="1:12" ht="21.75" customHeight="1">
      <c r="A13" s="9" t="s">
        <v>25</v>
      </c>
      <c r="B13" s="20"/>
      <c r="C13" s="31"/>
      <c r="D13" s="40"/>
      <c r="E13" s="48"/>
      <c r="F13" s="54"/>
      <c r="G13" s="58"/>
      <c r="H13" s="67"/>
      <c r="I13" s="79"/>
      <c r="J13" s="86"/>
      <c r="K13" s="94"/>
      <c r="L13" s="105"/>
    </row>
    <row r="14" spans="1:12" ht="21.75" customHeight="1">
      <c r="A14" s="10"/>
      <c r="B14" s="22"/>
      <c r="C14" s="33" t="s">
        <v>12</v>
      </c>
      <c r="D14" s="33"/>
      <c r="E14" s="33"/>
      <c r="F14" s="33"/>
      <c r="G14" s="60"/>
      <c r="H14" s="68" t="s">
        <v>13</v>
      </c>
      <c r="I14" s="78"/>
      <c r="J14" s="78"/>
      <c r="K14" s="93"/>
      <c r="L14" s="106"/>
    </row>
    <row r="15" spans="1:12" ht="21.75" customHeight="1">
      <c r="A15" s="11" t="s">
        <v>26</v>
      </c>
      <c r="B15" s="23"/>
      <c r="C15" s="34"/>
      <c r="D15" s="41"/>
      <c r="E15" s="49"/>
      <c r="F15" s="55"/>
      <c r="G15" s="61"/>
      <c r="H15" s="69"/>
      <c r="I15" s="77"/>
      <c r="J15" s="87"/>
      <c r="K15" s="92"/>
      <c r="L15" s="105"/>
    </row>
    <row r="16" spans="1:12" ht="21.75" customHeight="1">
      <c r="A16" s="12"/>
      <c r="B16" s="24"/>
      <c r="C16" s="35"/>
      <c r="D16" s="42"/>
      <c r="E16" s="50"/>
      <c r="F16" s="56"/>
      <c r="G16" s="62"/>
      <c r="H16" s="70"/>
      <c r="I16" s="80"/>
      <c r="J16" s="88"/>
      <c r="K16" s="95"/>
      <c r="L16" s="107"/>
    </row>
    <row r="17" spans="1:13" ht="21.75" customHeight="1">
      <c r="A17" s="12"/>
      <c r="B17" s="24"/>
      <c r="C17" s="36"/>
      <c r="D17" s="42"/>
      <c r="E17" s="50"/>
      <c r="F17" s="56"/>
      <c r="G17" s="62"/>
      <c r="H17" s="70"/>
      <c r="I17" s="80"/>
      <c r="J17" s="88"/>
      <c r="K17" s="95"/>
      <c r="L17" s="108"/>
    </row>
    <row r="18" spans="1:13" ht="21.75" customHeight="1">
      <c r="A18" s="12"/>
      <c r="B18" s="24"/>
      <c r="C18" s="36"/>
      <c r="D18" s="43"/>
      <c r="E18" s="50"/>
      <c r="F18" s="56"/>
      <c r="G18" s="62"/>
      <c r="H18" s="70"/>
      <c r="I18" s="80"/>
      <c r="J18" s="88"/>
      <c r="K18" s="95"/>
      <c r="L18" s="108"/>
    </row>
    <row r="19" spans="1:13" ht="21.75" customHeight="1">
      <c r="A19" s="12"/>
      <c r="B19" s="24"/>
      <c r="C19" s="35"/>
      <c r="D19" s="44"/>
      <c r="E19" s="51"/>
      <c r="F19" s="57"/>
      <c r="G19" s="63"/>
      <c r="H19" s="70"/>
      <c r="I19" s="80"/>
      <c r="J19" s="88"/>
      <c r="K19" s="95"/>
      <c r="L19" s="103"/>
    </row>
    <row r="20" spans="1:13" ht="21.75" customHeight="1">
      <c r="A20" s="13"/>
      <c r="B20" s="25"/>
      <c r="C20" s="37" t="s">
        <v>34</v>
      </c>
      <c r="D20" s="37"/>
      <c r="E20" s="52"/>
      <c r="F20" s="37"/>
      <c r="G20" s="64"/>
      <c r="H20" s="71" t="s">
        <v>13</v>
      </c>
      <c r="I20" s="81"/>
      <c r="J20" s="81"/>
      <c r="K20" s="96"/>
      <c r="L20" s="109">
        <f>SUM(L15:L19)</f>
        <v>0</v>
      </c>
    </row>
    <row r="21" spans="1:13" ht="21.75" customHeight="1">
      <c r="A21" s="14" t="s">
        <v>7</v>
      </c>
      <c r="B21" s="26"/>
      <c r="C21" s="38"/>
      <c r="D21" s="45"/>
      <c r="E21" s="45"/>
      <c r="F21" s="45"/>
      <c r="G21" s="45"/>
      <c r="H21" s="72"/>
      <c r="I21" s="82"/>
      <c r="J21" s="89"/>
      <c r="K21" s="97" t="s">
        <v>15</v>
      </c>
      <c r="L21" s="110"/>
    </row>
    <row r="22" spans="1:13" ht="24.75" customHeight="1">
      <c r="A22" s="15"/>
      <c r="B22" s="27"/>
      <c r="C22" s="27"/>
      <c r="D22" s="27"/>
      <c r="E22" s="53" t="s">
        <v>37</v>
      </c>
      <c r="F22" s="53"/>
      <c r="G22" s="53"/>
      <c r="H22" s="73"/>
      <c r="I22" s="73"/>
      <c r="J22" s="73"/>
      <c r="K22" s="53"/>
      <c r="L22" s="111"/>
      <c r="M22" s="112"/>
    </row>
  </sheetData>
  <mergeCells count="29">
    <mergeCell ref="H6:L6"/>
    <mergeCell ref="C10:G10"/>
    <mergeCell ref="H10:K10"/>
    <mergeCell ref="C12:G12"/>
    <mergeCell ref="H12:K12"/>
    <mergeCell ref="C14:G14"/>
    <mergeCell ref="H14:K14"/>
    <mergeCell ref="C20:G20"/>
    <mergeCell ref="H20:K20"/>
    <mergeCell ref="C21:G21"/>
    <mergeCell ref="H21:J21"/>
    <mergeCell ref="E22:K22"/>
    <mergeCell ref="A6:A8"/>
    <mergeCell ref="B6:B8"/>
    <mergeCell ref="C7:C8"/>
    <mergeCell ref="D7:D8"/>
    <mergeCell ref="E7:E8"/>
    <mergeCell ref="F7:F8"/>
    <mergeCell ref="G7:G8"/>
    <mergeCell ref="L7:L8"/>
    <mergeCell ref="A9:A10"/>
    <mergeCell ref="B9:B10"/>
    <mergeCell ref="A11:A12"/>
    <mergeCell ref="B11:B12"/>
    <mergeCell ref="A13:A14"/>
    <mergeCell ref="B13:B14"/>
    <mergeCell ref="A15:A20"/>
    <mergeCell ref="B15:B20"/>
    <mergeCell ref="E15:E19"/>
  </mergeCells>
  <phoneticPr fontId="1"/>
  <pageMargins left="0.25" right="0.25" top="0.75" bottom="0.75" header="0.3" footer="0.3"/>
  <pageSetup paperSize="9" fitToWidth="1" fitToHeight="0" orientation="landscape" usePrinterDefaults="1"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7"/>
  </sheetPr>
  <dimension ref="A1:M22"/>
  <sheetViews>
    <sheetView workbookViewId="0">
      <selection activeCell="C16" sqref="C16"/>
    </sheetView>
  </sheetViews>
  <sheetFormatPr defaultRowHeight="13.5"/>
  <cols>
    <col min="1" max="1" width="12.125" style="1" customWidth="1"/>
    <col min="2" max="2" width="5.625" style="1" customWidth="1"/>
    <col min="3" max="3" width="15.875" style="1" customWidth="1"/>
    <col min="4" max="4" width="21.25" style="1" customWidth="1"/>
    <col min="5" max="5" width="10.125" style="1" customWidth="1"/>
    <col min="6" max="6" width="9.25" style="1" customWidth="1"/>
    <col min="7" max="7" width="10.375" style="1" customWidth="1"/>
    <col min="8" max="8" width="11.625" style="1" customWidth="1"/>
    <col min="9" max="9" width="10.625" style="1" customWidth="1"/>
    <col min="10" max="10" width="11.25" style="1" customWidth="1"/>
    <col min="11" max="11" width="13.375" style="1" customWidth="1"/>
    <col min="12" max="12" width="14" style="1" customWidth="1"/>
    <col min="13" max="16384" width="9" style="1" customWidth="1"/>
  </cols>
  <sheetData>
    <row r="1" spans="1:12" ht="18" customHeight="1">
      <c r="A1" s="2" t="s">
        <v>28</v>
      </c>
      <c r="E1" s="2"/>
      <c r="F1" s="2"/>
      <c r="G1" s="2"/>
      <c r="H1" s="2"/>
      <c r="I1" s="2"/>
      <c r="J1" s="2"/>
      <c r="K1" s="2"/>
      <c r="L1" s="2"/>
    </row>
    <row r="2" spans="1:12" ht="22.5" customHeight="1">
      <c r="A2" s="3" t="s">
        <v>16</v>
      </c>
      <c r="B2" s="16"/>
      <c r="C2" s="16"/>
      <c r="D2" s="16"/>
      <c r="E2" s="2"/>
      <c r="F2" s="2"/>
      <c r="G2" s="2"/>
      <c r="H2" s="2"/>
      <c r="I2" s="2"/>
      <c r="J2" s="2"/>
      <c r="K2" s="2"/>
      <c r="L2" s="98" t="s">
        <v>14</v>
      </c>
    </row>
    <row r="4" spans="1:12">
      <c r="A4" s="1" t="s">
        <v>36</v>
      </c>
    </row>
    <row r="5" spans="1:12" ht="8.25" customHeight="1">
      <c r="A5" s="2"/>
      <c r="B5" s="2"/>
      <c r="C5" s="2"/>
      <c r="D5" s="2"/>
      <c r="E5" s="2"/>
      <c r="F5" s="2"/>
      <c r="G5" s="2"/>
      <c r="H5" s="2"/>
      <c r="I5" s="2"/>
      <c r="J5" s="2"/>
      <c r="K5" s="2"/>
      <c r="L5" s="99"/>
    </row>
    <row r="6" spans="1:12" ht="21.75" customHeight="1">
      <c r="A6" s="4" t="s">
        <v>1</v>
      </c>
      <c r="B6" s="17" t="s">
        <v>5</v>
      </c>
      <c r="C6" s="28" t="s">
        <v>9</v>
      </c>
      <c r="D6" s="39"/>
      <c r="E6" s="39"/>
      <c r="F6" s="39"/>
      <c r="G6" s="39"/>
      <c r="H6" s="65" t="s">
        <v>17</v>
      </c>
      <c r="I6" s="74"/>
      <c r="J6" s="74"/>
      <c r="K6" s="74"/>
      <c r="L6" s="100"/>
    </row>
    <row r="7" spans="1:12" ht="21.75" customHeight="1">
      <c r="A7" s="5"/>
      <c r="B7" s="18"/>
      <c r="C7" s="29" t="s">
        <v>2</v>
      </c>
      <c r="D7" s="29" t="s">
        <v>3</v>
      </c>
      <c r="E7" s="46" t="s">
        <v>11</v>
      </c>
      <c r="F7" s="46" t="s">
        <v>10</v>
      </c>
      <c r="G7" s="46" t="s">
        <v>8</v>
      </c>
      <c r="H7" s="66" t="s">
        <v>29</v>
      </c>
      <c r="I7" s="75" t="s">
        <v>18</v>
      </c>
      <c r="J7" s="83" t="s">
        <v>19</v>
      </c>
      <c r="K7" s="90" t="s">
        <v>23</v>
      </c>
      <c r="L7" s="101" t="s">
        <v>24</v>
      </c>
    </row>
    <row r="8" spans="1:12" ht="44.25" customHeight="1">
      <c r="A8" s="6"/>
      <c r="B8" s="19"/>
      <c r="C8" s="30"/>
      <c r="D8" s="30"/>
      <c r="E8" s="47"/>
      <c r="F8" s="47"/>
      <c r="G8" s="47"/>
      <c r="H8" s="66" t="s">
        <v>30</v>
      </c>
      <c r="I8" s="76" t="s">
        <v>20</v>
      </c>
      <c r="J8" s="84" t="s">
        <v>22</v>
      </c>
      <c r="K8" s="91" t="s">
        <v>0</v>
      </c>
      <c r="L8" s="102"/>
    </row>
    <row r="9" spans="1:12" ht="21.75" customHeight="1">
      <c r="A9" s="7" t="s">
        <v>6</v>
      </c>
      <c r="B9" s="20"/>
      <c r="C9" s="31"/>
      <c r="D9" s="40"/>
      <c r="E9" s="48"/>
      <c r="F9" s="54"/>
      <c r="G9" s="58"/>
      <c r="H9" s="67"/>
      <c r="I9" s="77"/>
      <c r="J9" s="85">
        <f>H9-I9</f>
        <v>0</v>
      </c>
      <c r="K9" s="92">
        <f>ROUNDDOWN(J9/5,-3)</f>
        <v>0</v>
      </c>
      <c r="L9" s="103">
        <f>IF(K9&lt;50000,K9,50000)</f>
        <v>0</v>
      </c>
    </row>
    <row r="10" spans="1:12" ht="21.75" customHeight="1">
      <c r="A10" s="8"/>
      <c r="B10" s="21"/>
      <c r="C10" s="32" t="s">
        <v>33</v>
      </c>
      <c r="D10" s="32"/>
      <c r="E10" s="32"/>
      <c r="F10" s="32"/>
      <c r="G10" s="59"/>
      <c r="H10" s="68" t="s">
        <v>13</v>
      </c>
      <c r="I10" s="78"/>
      <c r="J10" s="78"/>
      <c r="K10" s="93"/>
      <c r="L10" s="104">
        <f>L9</f>
        <v>0</v>
      </c>
    </row>
    <row r="11" spans="1:12" ht="21.75" customHeight="1">
      <c r="A11" s="9" t="s">
        <v>32</v>
      </c>
      <c r="B11" s="20"/>
      <c r="C11" s="31"/>
      <c r="D11" s="40"/>
      <c r="E11" s="48"/>
      <c r="F11" s="54"/>
      <c r="G11" s="58"/>
      <c r="H11" s="67"/>
      <c r="I11" s="79"/>
      <c r="J11" s="86">
        <f>H11-I11</f>
        <v>0</v>
      </c>
      <c r="K11" s="94">
        <f>ROUNDDOWN(J11/5,-3)</f>
        <v>0</v>
      </c>
      <c r="L11" s="105">
        <f>IF(K11&lt;30000,K11,30000)</f>
        <v>0</v>
      </c>
    </row>
    <row r="12" spans="1:12" ht="21.75" customHeight="1">
      <c r="A12" s="10"/>
      <c r="B12" s="22"/>
      <c r="C12" s="33" t="s">
        <v>27</v>
      </c>
      <c r="D12" s="33"/>
      <c r="E12" s="32"/>
      <c r="F12" s="33"/>
      <c r="G12" s="60"/>
      <c r="H12" s="68" t="s">
        <v>13</v>
      </c>
      <c r="I12" s="78"/>
      <c r="J12" s="78"/>
      <c r="K12" s="93"/>
      <c r="L12" s="106">
        <f>L11</f>
        <v>0</v>
      </c>
    </row>
    <row r="13" spans="1:12" ht="21.75" customHeight="1">
      <c r="A13" s="9" t="s">
        <v>25</v>
      </c>
      <c r="B13" s="20"/>
      <c r="C13" s="31"/>
      <c r="D13" s="40"/>
      <c r="E13" s="48"/>
      <c r="F13" s="54"/>
      <c r="G13" s="58"/>
      <c r="H13" s="67"/>
      <c r="I13" s="79"/>
      <c r="J13" s="86">
        <f>H13-I13</f>
        <v>0</v>
      </c>
      <c r="K13" s="94">
        <f>ROUNDDOWN(J13/5,-3)</f>
        <v>0</v>
      </c>
      <c r="L13" s="105">
        <f>IF(K13&lt;15000,K13,15000)</f>
        <v>0</v>
      </c>
    </row>
    <row r="14" spans="1:12" ht="21.75" customHeight="1">
      <c r="A14" s="10"/>
      <c r="B14" s="22"/>
      <c r="C14" s="33" t="s">
        <v>12</v>
      </c>
      <c r="D14" s="33"/>
      <c r="E14" s="33"/>
      <c r="F14" s="33"/>
      <c r="G14" s="60"/>
      <c r="H14" s="68" t="s">
        <v>13</v>
      </c>
      <c r="I14" s="78"/>
      <c r="J14" s="78"/>
      <c r="K14" s="93"/>
      <c r="L14" s="106">
        <f>L13</f>
        <v>0</v>
      </c>
    </row>
    <row r="15" spans="1:12" ht="21.75" customHeight="1">
      <c r="A15" s="11" t="s">
        <v>26</v>
      </c>
      <c r="B15" s="23"/>
      <c r="C15" s="34"/>
      <c r="D15" s="41"/>
      <c r="E15" s="49"/>
      <c r="F15" s="55"/>
      <c r="G15" s="61"/>
      <c r="H15" s="69"/>
      <c r="I15" s="77"/>
      <c r="J15" s="87">
        <f>H15-I15</f>
        <v>0</v>
      </c>
      <c r="K15" s="92">
        <f>ROUNDDOWN(J15/5,-3)</f>
        <v>0</v>
      </c>
      <c r="L15" s="105">
        <f>IF(K15&lt;5000,K15,5000)</f>
        <v>0</v>
      </c>
    </row>
    <row r="16" spans="1:12" ht="21.75" customHeight="1">
      <c r="A16" s="12"/>
      <c r="B16" s="24"/>
      <c r="C16" s="35"/>
      <c r="D16" s="42"/>
      <c r="E16" s="50"/>
      <c r="F16" s="56"/>
      <c r="G16" s="62"/>
      <c r="H16" s="70"/>
      <c r="I16" s="80"/>
      <c r="J16" s="88">
        <f>H16-I16</f>
        <v>0</v>
      </c>
      <c r="K16" s="95">
        <f>ROUNDDOWN(J16/5,-3)</f>
        <v>0</v>
      </c>
      <c r="L16" s="107">
        <f>IF(K16&lt;5000,K16,5000)</f>
        <v>0</v>
      </c>
    </row>
    <row r="17" spans="1:13" ht="21.75" customHeight="1">
      <c r="A17" s="12"/>
      <c r="B17" s="24"/>
      <c r="C17" s="36"/>
      <c r="D17" s="42"/>
      <c r="E17" s="50"/>
      <c r="F17" s="56"/>
      <c r="G17" s="62"/>
      <c r="H17" s="70"/>
      <c r="I17" s="80"/>
      <c r="J17" s="88">
        <f>H17-I17</f>
        <v>0</v>
      </c>
      <c r="K17" s="95">
        <f>ROUNDDOWN(J17/5,-3)</f>
        <v>0</v>
      </c>
      <c r="L17" s="108">
        <f>IF(K17&lt;5000,K17,5000)</f>
        <v>0</v>
      </c>
    </row>
    <row r="18" spans="1:13" ht="21.75" customHeight="1">
      <c r="A18" s="12"/>
      <c r="B18" s="24"/>
      <c r="C18" s="36"/>
      <c r="D18" s="43"/>
      <c r="E18" s="50"/>
      <c r="F18" s="56"/>
      <c r="G18" s="62"/>
      <c r="H18" s="70"/>
      <c r="I18" s="80"/>
      <c r="J18" s="88">
        <f>H18-I18</f>
        <v>0</v>
      </c>
      <c r="K18" s="95">
        <f>ROUNDDOWN(J18/5,-3)</f>
        <v>0</v>
      </c>
      <c r="L18" s="108">
        <f>IF(K18&lt;5000,K18,5000)</f>
        <v>0</v>
      </c>
    </row>
    <row r="19" spans="1:13" ht="21.75" customHeight="1">
      <c r="A19" s="12"/>
      <c r="B19" s="24"/>
      <c r="C19" s="35"/>
      <c r="D19" s="44"/>
      <c r="E19" s="51"/>
      <c r="F19" s="57"/>
      <c r="G19" s="63"/>
      <c r="H19" s="70"/>
      <c r="I19" s="80"/>
      <c r="J19" s="88">
        <f>H19-I19</f>
        <v>0</v>
      </c>
      <c r="K19" s="95">
        <f>ROUNDDOWN(J19/5,-3)</f>
        <v>0</v>
      </c>
      <c r="L19" s="103">
        <f>IF(K19&lt;5000,K19,5000)</f>
        <v>0</v>
      </c>
    </row>
    <row r="20" spans="1:13" ht="21.75" customHeight="1">
      <c r="A20" s="13"/>
      <c r="B20" s="25"/>
      <c r="C20" s="37" t="s">
        <v>34</v>
      </c>
      <c r="D20" s="37"/>
      <c r="E20" s="52"/>
      <c r="F20" s="37"/>
      <c r="G20" s="64"/>
      <c r="H20" s="71" t="s">
        <v>13</v>
      </c>
      <c r="I20" s="81"/>
      <c r="J20" s="81"/>
      <c r="K20" s="96"/>
      <c r="L20" s="109">
        <f>SUM(L15:L19)</f>
        <v>0</v>
      </c>
    </row>
    <row r="21" spans="1:13" ht="21.75" customHeight="1">
      <c r="A21" s="14" t="s">
        <v>7</v>
      </c>
      <c r="B21" s="26">
        <f>SUM(B9:B15)</f>
        <v>0</v>
      </c>
      <c r="C21" s="38"/>
      <c r="D21" s="45"/>
      <c r="E21" s="45"/>
      <c r="F21" s="45"/>
      <c r="G21" s="45"/>
      <c r="H21" s="72"/>
      <c r="I21" s="82"/>
      <c r="J21" s="89"/>
      <c r="K21" s="97" t="s">
        <v>15</v>
      </c>
      <c r="L21" s="110">
        <f>L10+L12+L14+L20</f>
        <v>0</v>
      </c>
    </row>
    <row r="22" spans="1:13" ht="24.75" customHeight="1">
      <c r="A22" s="15"/>
      <c r="B22" s="27"/>
      <c r="C22" s="27"/>
      <c r="D22" s="27"/>
      <c r="E22" s="53" t="s">
        <v>37</v>
      </c>
      <c r="F22" s="53"/>
      <c r="G22" s="53"/>
      <c r="H22" s="73"/>
      <c r="I22" s="73"/>
      <c r="J22" s="73"/>
      <c r="K22" s="53"/>
      <c r="L22" s="111"/>
      <c r="M22" s="112"/>
    </row>
  </sheetData>
  <mergeCells count="29">
    <mergeCell ref="H6:L6"/>
    <mergeCell ref="C10:G10"/>
    <mergeCell ref="H10:K10"/>
    <mergeCell ref="C12:G12"/>
    <mergeCell ref="H12:K12"/>
    <mergeCell ref="C14:G14"/>
    <mergeCell ref="H14:K14"/>
    <mergeCell ref="C20:G20"/>
    <mergeCell ref="H20:K20"/>
    <mergeCell ref="C21:G21"/>
    <mergeCell ref="H21:J21"/>
    <mergeCell ref="E22:K22"/>
    <mergeCell ref="A6:A8"/>
    <mergeCell ref="B6:B8"/>
    <mergeCell ref="C7:C8"/>
    <mergeCell ref="D7:D8"/>
    <mergeCell ref="E7:E8"/>
    <mergeCell ref="F7:F8"/>
    <mergeCell ref="G7:G8"/>
    <mergeCell ref="L7:L8"/>
    <mergeCell ref="A9:A10"/>
    <mergeCell ref="B9:B10"/>
    <mergeCell ref="A11:A12"/>
    <mergeCell ref="B11:B12"/>
    <mergeCell ref="A13:A14"/>
    <mergeCell ref="B13:B14"/>
    <mergeCell ref="A15:A20"/>
    <mergeCell ref="B15:B20"/>
    <mergeCell ref="E15:E19"/>
  </mergeCells>
  <phoneticPr fontId="1"/>
  <pageMargins left="0.25" right="0.25" top="0.75" bottom="0.75" header="0.3" footer="0.3"/>
  <pageSetup paperSize="9" fitToWidth="1" fitToHeight="0" orientation="landscape" usePrinterDefaults="1"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7"/>
  </sheetPr>
  <dimension ref="A1:M22"/>
  <sheetViews>
    <sheetView workbookViewId="0">
      <selection activeCell="C21" sqref="C21:G21"/>
    </sheetView>
  </sheetViews>
  <sheetFormatPr defaultRowHeight="13.5"/>
  <cols>
    <col min="1" max="1" width="12.125" style="1" customWidth="1"/>
    <col min="2" max="2" width="5.625" style="1" customWidth="1"/>
    <col min="3" max="3" width="15.875" style="1" customWidth="1"/>
    <col min="4" max="4" width="21.25" style="1" customWidth="1"/>
    <col min="5" max="5" width="10.125" style="1" customWidth="1"/>
    <col min="6" max="6" width="9.25" style="1" customWidth="1"/>
    <col min="7" max="7" width="10.375" style="1" customWidth="1"/>
    <col min="8" max="8" width="11.625" style="1" customWidth="1"/>
    <col min="9" max="9" width="10.625" style="1" customWidth="1"/>
    <col min="10" max="10" width="11.25" style="1" customWidth="1"/>
    <col min="11" max="11" width="13.375" style="1" customWidth="1"/>
    <col min="12" max="12" width="14" style="1" customWidth="1"/>
    <col min="13" max="16384" width="9" style="1" customWidth="1"/>
  </cols>
  <sheetData>
    <row r="1" spans="1:12" ht="18" customHeight="1">
      <c r="A1" s="2" t="s">
        <v>28</v>
      </c>
      <c r="E1" s="2"/>
      <c r="F1" s="2"/>
      <c r="G1" s="2"/>
      <c r="H1" s="2"/>
      <c r="I1" s="2"/>
      <c r="J1" s="2"/>
      <c r="K1" s="2"/>
      <c r="L1" s="2"/>
    </row>
    <row r="2" spans="1:12" ht="22.5" customHeight="1">
      <c r="A2" s="3" t="s">
        <v>16</v>
      </c>
      <c r="B2" s="16"/>
      <c r="C2" s="16"/>
      <c r="D2" s="16"/>
      <c r="E2" s="2"/>
      <c r="F2" s="2"/>
      <c r="G2" s="2"/>
      <c r="H2" s="2"/>
      <c r="I2" s="2"/>
      <c r="J2" s="2"/>
      <c r="K2" s="2"/>
      <c r="L2" s="98" t="s">
        <v>14</v>
      </c>
    </row>
    <row r="4" spans="1:12">
      <c r="A4" s="1" t="s">
        <v>36</v>
      </c>
    </row>
    <row r="5" spans="1:12" ht="8.25" customHeight="1">
      <c r="A5" s="2"/>
      <c r="B5" s="2"/>
      <c r="C5" s="2"/>
      <c r="D5" s="2"/>
      <c r="E5" s="2"/>
      <c r="F5" s="2"/>
      <c r="G5" s="2"/>
      <c r="H5" s="2"/>
      <c r="I5" s="2"/>
      <c r="J5" s="2"/>
      <c r="K5" s="2"/>
      <c r="L5" s="99"/>
    </row>
    <row r="6" spans="1:12" ht="21.75" customHeight="1">
      <c r="A6" s="4" t="s">
        <v>1</v>
      </c>
      <c r="B6" s="17" t="s">
        <v>5</v>
      </c>
      <c r="C6" s="28" t="s">
        <v>9</v>
      </c>
      <c r="D6" s="39"/>
      <c r="E6" s="39"/>
      <c r="F6" s="39"/>
      <c r="G6" s="39"/>
      <c r="H6" s="65" t="s">
        <v>17</v>
      </c>
      <c r="I6" s="74"/>
      <c r="J6" s="74"/>
      <c r="K6" s="74"/>
      <c r="L6" s="100"/>
    </row>
    <row r="7" spans="1:12" ht="21.75" customHeight="1">
      <c r="A7" s="5"/>
      <c r="B7" s="18"/>
      <c r="C7" s="29" t="s">
        <v>2</v>
      </c>
      <c r="D7" s="29" t="s">
        <v>3</v>
      </c>
      <c r="E7" s="46" t="s">
        <v>11</v>
      </c>
      <c r="F7" s="46" t="s">
        <v>10</v>
      </c>
      <c r="G7" s="46" t="s">
        <v>8</v>
      </c>
      <c r="H7" s="66" t="s">
        <v>29</v>
      </c>
      <c r="I7" s="75" t="s">
        <v>18</v>
      </c>
      <c r="J7" s="83" t="s">
        <v>19</v>
      </c>
      <c r="K7" s="90" t="s">
        <v>23</v>
      </c>
      <c r="L7" s="101" t="s">
        <v>24</v>
      </c>
    </row>
    <row r="8" spans="1:12" ht="44.25" customHeight="1">
      <c r="A8" s="6"/>
      <c r="B8" s="19"/>
      <c r="C8" s="30"/>
      <c r="D8" s="30"/>
      <c r="E8" s="47"/>
      <c r="F8" s="47"/>
      <c r="G8" s="47"/>
      <c r="H8" s="66" t="s">
        <v>30</v>
      </c>
      <c r="I8" s="76" t="s">
        <v>20</v>
      </c>
      <c r="J8" s="84" t="s">
        <v>22</v>
      </c>
      <c r="K8" s="91" t="s">
        <v>0</v>
      </c>
      <c r="L8" s="102"/>
    </row>
    <row r="9" spans="1:12" ht="21.75" customHeight="1">
      <c r="A9" s="7" t="s">
        <v>6</v>
      </c>
      <c r="B9" s="20"/>
      <c r="C9" s="31"/>
      <c r="D9" s="40"/>
      <c r="E9" s="48"/>
      <c r="F9" s="54"/>
      <c r="G9" s="58"/>
      <c r="H9" s="67"/>
      <c r="I9" s="77"/>
      <c r="J9" s="85">
        <f>H9-I9</f>
        <v>0</v>
      </c>
      <c r="K9" s="92">
        <f>ROUNDDOWN(J9/5,-3)</f>
        <v>0</v>
      </c>
      <c r="L9" s="103">
        <f>IF(K9&lt;20000,K9,20000)</f>
        <v>0</v>
      </c>
    </row>
    <row r="10" spans="1:12" ht="21.75" customHeight="1">
      <c r="A10" s="8"/>
      <c r="B10" s="21"/>
      <c r="C10" s="32" t="s">
        <v>33</v>
      </c>
      <c r="D10" s="32"/>
      <c r="E10" s="32"/>
      <c r="F10" s="32"/>
      <c r="G10" s="59"/>
      <c r="H10" s="68" t="s">
        <v>13</v>
      </c>
      <c r="I10" s="78"/>
      <c r="J10" s="78"/>
      <c r="K10" s="93"/>
      <c r="L10" s="104">
        <f>L9</f>
        <v>0</v>
      </c>
    </row>
    <row r="11" spans="1:12" ht="21.75" customHeight="1">
      <c r="A11" s="9" t="s">
        <v>32</v>
      </c>
      <c r="B11" s="20"/>
      <c r="C11" s="31"/>
      <c r="D11" s="40"/>
      <c r="E11" s="48"/>
      <c r="F11" s="54"/>
      <c r="G11" s="58"/>
      <c r="H11" s="67"/>
      <c r="I11" s="79"/>
      <c r="J11" s="86">
        <f>H11-I11</f>
        <v>0</v>
      </c>
      <c r="K11" s="94">
        <f>ROUNDDOWN(J11/5,-3)</f>
        <v>0</v>
      </c>
      <c r="L11" s="105">
        <f>IF(K11&lt;10000,K11,10000)</f>
        <v>0</v>
      </c>
    </row>
    <row r="12" spans="1:12" ht="21.75" customHeight="1">
      <c r="A12" s="10"/>
      <c r="B12" s="22"/>
      <c r="C12" s="33" t="s">
        <v>27</v>
      </c>
      <c r="D12" s="33"/>
      <c r="E12" s="32"/>
      <c r="F12" s="33"/>
      <c r="G12" s="60"/>
      <c r="H12" s="68" t="s">
        <v>13</v>
      </c>
      <c r="I12" s="78"/>
      <c r="J12" s="78"/>
      <c r="K12" s="93"/>
      <c r="L12" s="106">
        <f>L11</f>
        <v>0</v>
      </c>
    </row>
    <row r="13" spans="1:12" ht="21.75" customHeight="1">
      <c r="A13" s="9" t="s">
        <v>25</v>
      </c>
      <c r="B13" s="20"/>
      <c r="C13" s="31"/>
      <c r="D13" s="40"/>
      <c r="E13" s="48"/>
      <c r="F13" s="54"/>
      <c r="G13" s="58"/>
      <c r="H13" s="67"/>
      <c r="I13" s="79"/>
      <c r="J13" s="86">
        <f>H13-I13</f>
        <v>0</v>
      </c>
      <c r="K13" s="94">
        <f>ROUNDDOWN(J13/5,-3)</f>
        <v>0</v>
      </c>
      <c r="L13" s="105">
        <f>IF(K13&lt;5000,K13,5000)</f>
        <v>0</v>
      </c>
    </row>
    <row r="14" spans="1:12" ht="21.75" customHeight="1">
      <c r="A14" s="10"/>
      <c r="B14" s="22"/>
      <c r="C14" s="33" t="s">
        <v>12</v>
      </c>
      <c r="D14" s="33"/>
      <c r="E14" s="33"/>
      <c r="F14" s="33"/>
      <c r="G14" s="60"/>
      <c r="H14" s="68" t="s">
        <v>13</v>
      </c>
      <c r="I14" s="78"/>
      <c r="J14" s="78"/>
      <c r="K14" s="93"/>
      <c r="L14" s="106">
        <f>L13</f>
        <v>0</v>
      </c>
    </row>
    <row r="15" spans="1:12" ht="21.75" customHeight="1">
      <c r="A15" s="11" t="s">
        <v>26</v>
      </c>
      <c r="B15" s="23"/>
      <c r="C15" s="34"/>
      <c r="D15" s="41"/>
      <c r="E15" s="49"/>
      <c r="F15" s="55"/>
      <c r="G15" s="61"/>
      <c r="H15" s="69"/>
      <c r="I15" s="77"/>
      <c r="J15" s="87">
        <f>H15-I15</f>
        <v>0</v>
      </c>
      <c r="K15" s="92">
        <f>ROUNDDOWN(J15/5,-3)</f>
        <v>0</v>
      </c>
      <c r="L15" s="105">
        <f>IF(K15&lt;2000,K15,2000)</f>
        <v>0</v>
      </c>
    </row>
    <row r="16" spans="1:12" ht="21.75" customHeight="1">
      <c r="A16" s="12"/>
      <c r="B16" s="24"/>
      <c r="C16" s="35"/>
      <c r="D16" s="42"/>
      <c r="E16" s="50"/>
      <c r="F16" s="56"/>
      <c r="G16" s="62"/>
      <c r="H16" s="70"/>
      <c r="I16" s="80"/>
      <c r="J16" s="88">
        <f>H16-I16</f>
        <v>0</v>
      </c>
      <c r="K16" s="95">
        <f>ROUNDDOWN(J16/5,-3)</f>
        <v>0</v>
      </c>
      <c r="L16" s="107">
        <f>IF(K16&lt;2000,K16,2000)</f>
        <v>0</v>
      </c>
    </row>
    <row r="17" spans="1:13" ht="21.75" customHeight="1">
      <c r="A17" s="12"/>
      <c r="B17" s="24"/>
      <c r="C17" s="36"/>
      <c r="D17" s="42"/>
      <c r="E17" s="50"/>
      <c r="F17" s="56"/>
      <c r="G17" s="62"/>
      <c r="H17" s="70"/>
      <c r="I17" s="80"/>
      <c r="J17" s="88">
        <f>H17-I17</f>
        <v>0</v>
      </c>
      <c r="K17" s="95">
        <f>ROUNDDOWN(J17/5,-3)</f>
        <v>0</v>
      </c>
      <c r="L17" s="107">
        <f>IF(K17&lt;2000,K17,2000)</f>
        <v>0</v>
      </c>
    </row>
    <row r="18" spans="1:13" ht="21.75" customHeight="1">
      <c r="A18" s="12"/>
      <c r="B18" s="24"/>
      <c r="C18" s="36"/>
      <c r="D18" s="43"/>
      <c r="E18" s="50"/>
      <c r="F18" s="56"/>
      <c r="G18" s="62"/>
      <c r="H18" s="70"/>
      <c r="I18" s="80"/>
      <c r="J18" s="88">
        <f>H18-I18</f>
        <v>0</v>
      </c>
      <c r="K18" s="95">
        <f>ROUNDDOWN(J18/5,-3)</f>
        <v>0</v>
      </c>
      <c r="L18" s="107">
        <f>IF(K18&lt;2000,K18,2000)</f>
        <v>0</v>
      </c>
    </row>
    <row r="19" spans="1:13" ht="21.75" customHeight="1">
      <c r="A19" s="12"/>
      <c r="B19" s="24"/>
      <c r="C19" s="35"/>
      <c r="D19" s="44"/>
      <c r="E19" s="51"/>
      <c r="F19" s="57"/>
      <c r="G19" s="63"/>
      <c r="H19" s="70"/>
      <c r="I19" s="80"/>
      <c r="J19" s="88">
        <f>H19-I19</f>
        <v>0</v>
      </c>
      <c r="K19" s="95">
        <f>ROUNDDOWN(J19/5,-3)</f>
        <v>0</v>
      </c>
      <c r="L19" s="107">
        <f>IF(K19&lt;2000,K19,2000)</f>
        <v>0</v>
      </c>
    </row>
    <row r="20" spans="1:13" ht="21.75" customHeight="1">
      <c r="A20" s="13"/>
      <c r="B20" s="25"/>
      <c r="C20" s="37" t="s">
        <v>34</v>
      </c>
      <c r="D20" s="37"/>
      <c r="E20" s="52"/>
      <c r="F20" s="37"/>
      <c r="G20" s="64"/>
      <c r="H20" s="71" t="s">
        <v>13</v>
      </c>
      <c r="I20" s="81"/>
      <c r="J20" s="81"/>
      <c r="K20" s="96"/>
      <c r="L20" s="109">
        <f>SUM(L15:L19)</f>
        <v>0</v>
      </c>
    </row>
    <row r="21" spans="1:13" ht="21.75" customHeight="1">
      <c r="A21" s="14" t="s">
        <v>7</v>
      </c>
      <c r="B21" s="26">
        <f>SUM(B9:B15)</f>
        <v>0</v>
      </c>
      <c r="C21" s="38"/>
      <c r="D21" s="45"/>
      <c r="E21" s="45"/>
      <c r="F21" s="45"/>
      <c r="G21" s="45"/>
      <c r="H21" s="72"/>
      <c r="I21" s="82"/>
      <c r="J21" s="89"/>
      <c r="K21" s="97" t="s">
        <v>15</v>
      </c>
      <c r="L21" s="110">
        <f>L10+L12+L14+L20</f>
        <v>0</v>
      </c>
    </row>
    <row r="22" spans="1:13" ht="24.75" customHeight="1">
      <c r="A22" s="15"/>
      <c r="B22" s="27"/>
      <c r="C22" s="27"/>
      <c r="D22" s="27"/>
      <c r="E22" s="53" t="s">
        <v>37</v>
      </c>
      <c r="F22" s="53"/>
      <c r="G22" s="53"/>
      <c r="H22" s="73"/>
      <c r="I22" s="73"/>
      <c r="J22" s="73"/>
      <c r="K22" s="53"/>
      <c r="L22" s="111"/>
      <c r="M22" s="112"/>
    </row>
  </sheetData>
  <mergeCells count="29">
    <mergeCell ref="H6:L6"/>
    <mergeCell ref="C10:G10"/>
    <mergeCell ref="H10:K10"/>
    <mergeCell ref="C12:G12"/>
    <mergeCell ref="H12:K12"/>
    <mergeCell ref="C14:G14"/>
    <mergeCell ref="H14:K14"/>
    <mergeCell ref="C20:G20"/>
    <mergeCell ref="H20:K20"/>
    <mergeCell ref="C21:G21"/>
    <mergeCell ref="H21:J21"/>
    <mergeCell ref="E22:K22"/>
    <mergeCell ref="A6:A8"/>
    <mergeCell ref="B6:B8"/>
    <mergeCell ref="C7:C8"/>
    <mergeCell ref="D7:D8"/>
    <mergeCell ref="E7:E8"/>
    <mergeCell ref="F7:F8"/>
    <mergeCell ref="G7:G8"/>
    <mergeCell ref="L7:L8"/>
    <mergeCell ref="A9:A10"/>
    <mergeCell ref="B9:B10"/>
    <mergeCell ref="A11:A12"/>
    <mergeCell ref="B11:B12"/>
    <mergeCell ref="A13:A14"/>
    <mergeCell ref="B13:B14"/>
    <mergeCell ref="A15:A20"/>
    <mergeCell ref="B15:B20"/>
    <mergeCell ref="E15:E19"/>
  </mergeCells>
  <phoneticPr fontId="1"/>
  <pageMargins left="0.25" right="0.25" top="0.75" bottom="0.75" header="0.3" footer="0.3"/>
  <pageSetup paperSize="9" fitToWidth="1" fitToHeight="0" orientation="landscape" usePrinterDefaults="1"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0000"/>
  </sheetPr>
  <dimension ref="A1:M22"/>
  <sheetViews>
    <sheetView workbookViewId="0">
      <selection activeCell="C21" sqref="C21:G21"/>
    </sheetView>
  </sheetViews>
  <sheetFormatPr defaultRowHeight="13.5"/>
  <cols>
    <col min="1" max="1" width="12.125" style="1" customWidth="1"/>
    <col min="2" max="2" width="5.625" style="1" customWidth="1"/>
    <col min="3" max="3" width="15.875" style="1" customWidth="1"/>
    <col min="4" max="4" width="21.25" style="1" customWidth="1"/>
    <col min="5" max="5" width="10.125" style="1" customWidth="1"/>
    <col min="6" max="6" width="9.25" style="1" customWidth="1"/>
    <col min="7" max="7" width="10.375" style="1" customWidth="1"/>
    <col min="8" max="8" width="11.625" style="1" customWidth="1"/>
    <col min="9" max="9" width="10.625" style="1" customWidth="1"/>
    <col min="10" max="10" width="11.25" style="1" customWidth="1"/>
    <col min="11" max="11" width="13.375" style="1" customWidth="1"/>
    <col min="12" max="12" width="14" style="1" customWidth="1"/>
    <col min="13" max="16384" width="9" style="1" customWidth="1"/>
  </cols>
  <sheetData>
    <row r="1" spans="1:12" ht="18" customHeight="1">
      <c r="A1" s="2" t="s">
        <v>28</v>
      </c>
      <c r="E1" s="2"/>
      <c r="F1" s="2"/>
      <c r="G1" s="2"/>
      <c r="H1" s="2"/>
      <c r="I1" s="2"/>
      <c r="J1" s="2"/>
      <c r="K1" s="2"/>
      <c r="L1" s="2"/>
    </row>
    <row r="2" spans="1:12" ht="22.5" customHeight="1">
      <c r="A2" s="3" t="s">
        <v>35</v>
      </c>
      <c r="B2" s="16"/>
      <c r="C2" s="16"/>
      <c r="D2" s="16"/>
      <c r="E2" s="2"/>
      <c r="F2" s="2"/>
      <c r="G2" s="2"/>
      <c r="H2" s="2"/>
      <c r="I2" s="2"/>
      <c r="J2" s="2"/>
      <c r="K2" s="2"/>
      <c r="L2" s="98" t="s">
        <v>14</v>
      </c>
    </row>
    <row r="4" spans="1:12">
      <c r="A4" s="1" t="s">
        <v>36</v>
      </c>
    </row>
    <row r="5" spans="1:12" ht="8.25" customHeight="1">
      <c r="A5" s="2"/>
      <c r="B5" s="2"/>
      <c r="C5" s="2"/>
      <c r="D5" s="2"/>
      <c r="E5" s="2"/>
      <c r="F5" s="2"/>
      <c r="G5" s="2"/>
      <c r="H5" s="2"/>
      <c r="I5" s="2"/>
      <c r="J5" s="2"/>
      <c r="K5" s="2"/>
      <c r="L5" s="99"/>
    </row>
    <row r="6" spans="1:12" ht="21.75" customHeight="1">
      <c r="A6" s="4" t="s">
        <v>1</v>
      </c>
      <c r="B6" s="17" t="s">
        <v>5</v>
      </c>
      <c r="C6" s="28" t="s">
        <v>9</v>
      </c>
      <c r="D6" s="39"/>
      <c r="E6" s="39"/>
      <c r="F6" s="39"/>
      <c r="G6" s="39"/>
      <c r="H6" s="65" t="s">
        <v>17</v>
      </c>
      <c r="I6" s="74"/>
      <c r="J6" s="74"/>
      <c r="K6" s="74"/>
      <c r="L6" s="100"/>
    </row>
    <row r="7" spans="1:12" ht="21.75" customHeight="1">
      <c r="A7" s="5"/>
      <c r="B7" s="18"/>
      <c r="C7" s="29" t="s">
        <v>2</v>
      </c>
      <c r="D7" s="29" t="s">
        <v>3</v>
      </c>
      <c r="E7" s="46" t="s">
        <v>11</v>
      </c>
      <c r="F7" s="46" t="s">
        <v>10</v>
      </c>
      <c r="G7" s="46" t="s">
        <v>8</v>
      </c>
      <c r="H7" s="66" t="s">
        <v>29</v>
      </c>
      <c r="I7" s="75" t="s">
        <v>18</v>
      </c>
      <c r="J7" s="83" t="s">
        <v>19</v>
      </c>
      <c r="K7" s="90" t="s">
        <v>23</v>
      </c>
      <c r="L7" s="101" t="s">
        <v>24</v>
      </c>
    </row>
    <row r="8" spans="1:12" ht="44.25" customHeight="1">
      <c r="A8" s="6"/>
      <c r="B8" s="19"/>
      <c r="C8" s="30"/>
      <c r="D8" s="30"/>
      <c r="E8" s="47"/>
      <c r="F8" s="47"/>
      <c r="G8" s="47"/>
      <c r="H8" s="66" t="s">
        <v>30</v>
      </c>
      <c r="I8" s="76" t="s">
        <v>20</v>
      </c>
      <c r="J8" s="84" t="s">
        <v>22</v>
      </c>
      <c r="K8" s="91" t="s">
        <v>0</v>
      </c>
      <c r="L8" s="102"/>
    </row>
    <row r="9" spans="1:12" ht="21.75" customHeight="1">
      <c r="A9" s="7" t="s">
        <v>6</v>
      </c>
      <c r="B9" s="20">
        <v>1</v>
      </c>
      <c r="C9" s="31" t="s">
        <v>31</v>
      </c>
      <c r="D9" s="40" t="s">
        <v>4</v>
      </c>
      <c r="E9" s="48">
        <v>105</v>
      </c>
      <c r="F9" s="54">
        <v>45689</v>
      </c>
      <c r="G9" s="58">
        <v>45696</v>
      </c>
      <c r="H9" s="67">
        <v>260000</v>
      </c>
      <c r="I9" s="77">
        <v>0</v>
      </c>
      <c r="J9" s="85">
        <f>H9-I9</f>
        <v>260000</v>
      </c>
      <c r="K9" s="92">
        <f>ROUNDDOWN(J9/5,-3)</f>
        <v>52000</v>
      </c>
      <c r="L9" s="118">
        <f>IF(K9&lt;50000,K9,50000)</f>
        <v>50000</v>
      </c>
    </row>
    <row r="10" spans="1:12" ht="21.75" customHeight="1">
      <c r="A10" s="8"/>
      <c r="B10" s="21"/>
      <c r="C10" s="113" t="s">
        <v>33</v>
      </c>
      <c r="D10" s="113"/>
      <c r="E10" s="113"/>
      <c r="F10" s="113"/>
      <c r="G10" s="116"/>
      <c r="H10" s="68" t="s">
        <v>13</v>
      </c>
      <c r="I10" s="78"/>
      <c r="J10" s="78"/>
      <c r="K10" s="93"/>
      <c r="L10" s="104">
        <f>L9</f>
        <v>50000</v>
      </c>
    </row>
    <row r="11" spans="1:12" ht="21.75" customHeight="1">
      <c r="A11" s="9" t="s">
        <v>32</v>
      </c>
      <c r="B11" s="20"/>
      <c r="C11" s="31"/>
      <c r="D11" s="40"/>
      <c r="E11" s="48"/>
      <c r="F11" s="54"/>
      <c r="G11" s="58"/>
      <c r="H11" s="67"/>
      <c r="I11" s="79"/>
      <c r="J11" s="86">
        <f>H11-I11</f>
        <v>0</v>
      </c>
      <c r="K11" s="94">
        <f>ROUNDDOWN(J11/5,-3)</f>
        <v>0</v>
      </c>
      <c r="L11" s="105">
        <f>IF(K11&lt;30000,K11,30000)</f>
        <v>0</v>
      </c>
    </row>
    <row r="12" spans="1:12" ht="21.75" customHeight="1">
      <c r="A12" s="10"/>
      <c r="B12" s="22"/>
      <c r="C12" s="33" t="s">
        <v>27</v>
      </c>
      <c r="D12" s="33"/>
      <c r="E12" s="32"/>
      <c r="F12" s="33"/>
      <c r="G12" s="60"/>
      <c r="H12" s="68" t="s">
        <v>13</v>
      </c>
      <c r="I12" s="78"/>
      <c r="J12" s="78"/>
      <c r="K12" s="93"/>
      <c r="L12" s="106">
        <f>L11</f>
        <v>0</v>
      </c>
    </row>
    <row r="13" spans="1:12" ht="21.75" customHeight="1">
      <c r="A13" s="9" t="s">
        <v>25</v>
      </c>
      <c r="B13" s="20"/>
      <c r="C13" s="31"/>
      <c r="D13" s="40"/>
      <c r="E13" s="48"/>
      <c r="F13" s="54"/>
      <c r="G13" s="58"/>
      <c r="H13" s="67"/>
      <c r="I13" s="79"/>
      <c r="J13" s="86">
        <f>H13-I13</f>
        <v>0</v>
      </c>
      <c r="K13" s="94">
        <f>ROUNDDOWN(J13/5,-3)</f>
        <v>0</v>
      </c>
      <c r="L13" s="105">
        <f>IF(K13&lt;15000,K13,15000)</f>
        <v>0</v>
      </c>
    </row>
    <row r="14" spans="1:12" ht="21.75" customHeight="1">
      <c r="A14" s="10"/>
      <c r="B14" s="22"/>
      <c r="C14" s="33" t="s">
        <v>12</v>
      </c>
      <c r="D14" s="33"/>
      <c r="E14" s="33"/>
      <c r="F14" s="33"/>
      <c r="G14" s="60"/>
      <c r="H14" s="68" t="s">
        <v>13</v>
      </c>
      <c r="I14" s="78"/>
      <c r="J14" s="78"/>
      <c r="K14" s="93"/>
      <c r="L14" s="106">
        <f>L13</f>
        <v>0</v>
      </c>
    </row>
    <row r="15" spans="1:12" ht="21.75" customHeight="1">
      <c r="A15" s="11" t="s">
        <v>26</v>
      </c>
      <c r="B15" s="23">
        <v>3</v>
      </c>
      <c r="C15" s="34" t="s">
        <v>21</v>
      </c>
      <c r="D15" s="41" t="s">
        <v>4</v>
      </c>
      <c r="E15" s="49"/>
      <c r="F15" s="55">
        <v>45689</v>
      </c>
      <c r="G15" s="61">
        <v>45693</v>
      </c>
      <c r="H15" s="69">
        <v>5500</v>
      </c>
      <c r="I15" s="77">
        <v>0</v>
      </c>
      <c r="J15" s="87">
        <f>H15-I15</f>
        <v>5500</v>
      </c>
      <c r="K15" s="92">
        <f>ROUNDDOWN(J15/5,-3)</f>
        <v>1000</v>
      </c>
      <c r="L15" s="119">
        <f>IF(K15&lt;5000,K15,5000)</f>
        <v>1000</v>
      </c>
    </row>
    <row r="16" spans="1:12" ht="21.75" customHeight="1">
      <c r="A16" s="12"/>
      <c r="B16" s="24"/>
      <c r="C16" s="35" t="s">
        <v>21</v>
      </c>
      <c r="D16" s="42" t="s">
        <v>4</v>
      </c>
      <c r="E16" s="50"/>
      <c r="F16" s="56">
        <v>45689</v>
      </c>
      <c r="G16" s="62">
        <v>45693</v>
      </c>
      <c r="H16" s="70">
        <v>17500</v>
      </c>
      <c r="I16" s="80">
        <v>0</v>
      </c>
      <c r="J16" s="88">
        <f>H16-I16</f>
        <v>17500</v>
      </c>
      <c r="K16" s="95">
        <f>ROUNDDOWN(J16/5,-3)</f>
        <v>3000</v>
      </c>
      <c r="L16" s="119">
        <f>IF(K16&lt;5000,K16,5000)</f>
        <v>3000</v>
      </c>
    </row>
    <row r="17" spans="1:13" ht="21.75" customHeight="1">
      <c r="A17" s="12"/>
      <c r="B17" s="24"/>
      <c r="C17" s="36" t="s">
        <v>21</v>
      </c>
      <c r="D17" s="42" t="s">
        <v>4</v>
      </c>
      <c r="E17" s="50"/>
      <c r="F17" s="56">
        <v>45689</v>
      </c>
      <c r="G17" s="62">
        <v>45693</v>
      </c>
      <c r="H17" s="70">
        <v>30000</v>
      </c>
      <c r="I17" s="80">
        <v>0</v>
      </c>
      <c r="J17" s="88">
        <f>H17-I17</f>
        <v>30000</v>
      </c>
      <c r="K17" s="95">
        <f>ROUNDDOWN(J17/5,-3)</f>
        <v>6000</v>
      </c>
      <c r="L17" s="119">
        <f>IF(K17&lt;5000,K17,5000)</f>
        <v>5000</v>
      </c>
    </row>
    <row r="18" spans="1:13" ht="21.75" customHeight="1">
      <c r="A18" s="12"/>
      <c r="B18" s="24"/>
      <c r="C18" s="36"/>
      <c r="D18" s="43"/>
      <c r="E18" s="50"/>
      <c r="F18" s="56"/>
      <c r="G18" s="62"/>
      <c r="H18" s="70"/>
      <c r="I18" s="80"/>
      <c r="J18" s="88">
        <f>H18-I18</f>
        <v>0</v>
      </c>
      <c r="K18" s="95">
        <f>ROUNDDOWN(J18/5,-3)</f>
        <v>0</v>
      </c>
      <c r="L18" s="103">
        <f>IF(K18&lt;5000,K18,5000)</f>
        <v>0</v>
      </c>
    </row>
    <row r="19" spans="1:13" ht="21.75" customHeight="1">
      <c r="A19" s="12"/>
      <c r="B19" s="24"/>
      <c r="C19" s="35"/>
      <c r="D19" s="44"/>
      <c r="E19" s="51"/>
      <c r="F19" s="57"/>
      <c r="G19" s="63"/>
      <c r="H19" s="70"/>
      <c r="I19" s="80"/>
      <c r="J19" s="88">
        <f>H19-I19</f>
        <v>0</v>
      </c>
      <c r="K19" s="95">
        <f>ROUNDDOWN(J19/5,-3)</f>
        <v>0</v>
      </c>
      <c r="L19" s="103">
        <f>IF(K19&lt;5000,K19,5000)</f>
        <v>0</v>
      </c>
    </row>
    <row r="20" spans="1:13" ht="21.75" customHeight="1">
      <c r="A20" s="13"/>
      <c r="B20" s="25"/>
      <c r="C20" s="114" t="s">
        <v>34</v>
      </c>
      <c r="D20" s="114"/>
      <c r="E20" s="115"/>
      <c r="F20" s="114"/>
      <c r="G20" s="117"/>
      <c r="H20" s="71" t="s">
        <v>13</v>
      </c>
      <c r="I20" s="81"/>
      <c r="J20" s="81"/>
      <c r="K20" s="96"/>
      <c r="L20" s="106">
        <f>SUM(L15:L19)</f>
        <v>9000</v>
      </c>
    </row>
    <row r="21" spans="1:13" ht="21.75" customHeight="1">
      <c r="A21" s="14" t="s">
        <v>7</v>
      </c>
      <c r="B21" s="26">
        <f>SUM(B9:B15)</f>
        <v>4</v>
      </c>
      <c r="C21" s="38"/>
      <c r="D21" s="45"/>
      <c r="E21" s="45"/>
      <c r="F21" s="45"/>
      <c r="G21" s="45"/>
      <c r="H21" s="72"/>
      <c r="I21" s="82"/>
      <c r="J21" s="89"/>
      <c r="K21" s="97" t="s">
        <v>15</v>
      </c>
      <c r="L21" s="120">
        <f>L10+L12+L14+L20</f>
        <v>59000</v>
      </c>
    </row>
    <row r="22" spans="1:13" ht="24.75" customHeight="1">
      <c r="A22" s="15"/>
      <c r="B22" s="27"/>
      <c r="C22" s="27"/>
      <c r="D22" s="27"/>
      <c r="E22" s="53" t="s">
        <v>38</v>
      </c>
      <c r="F22" s="53"/>
      <c r="G22" s="53"/>
      <c r="H22" s="73"/>
      <c r="I22" s="73"/>
      <c r="J22" s="73"/>
      <c r="K22" s="53"/>
      <c r="L22" s="111"/>
      <c r="M22" s="112"/>
    </row>
  </sheetData>
  <mergeCells count="29">
    <mergeCell ref="H6:L6"/>
    <mergeCell ref="C10:G10"/>
    <mergeCell ref="H10:K10"/>
    <mergeCell ref="C12:G12"/>
    <mergeCell ref="H12:K12"/>
    <mergeCell ref="C14:G14"/>
    <mergeCell ref="H14:K14"/>
    <mergeCell ref="C20:G20"/>
    <mergeCell ref="H20:K20"/>
    <mergeCell ref="C21:G21"/>
    <mergeCell ref="H21:J21"/>
    <mergeCell ref="E22:K22"/>
    <mergeCell ref="A6:A8"/>
    <mergeCell ref="B6:B8"/>
    <mergeCell ref="C7:C8"/>
    <mergeCell ref="D7:D8"/>
    <mergeCell ref="E7:E8"/>
    <mergeCell ref="F7:F8"/>
    <mergeCell ref="G7:G8"/>
    <mergeCell ref="L7:L8"/>
    <mergeCell ref="A9:A10"/>
    <mergeCell ref="B9:B10"/>
    <mergeCell ref="A11:A12"/>
    <mergeCell ref="B11:B12"/>
    <mergeCell ref="A13:A14"/>
    <mergeCell ref="B13:B14"/>
    <mergeCell ref="A15:A20"/>
    <mergeCell ref="B15:B20"/>
    <mergeCell ref="E15:E19"/>
  </mergeCells>
  <phoneticPr fontId="1"/>
  <pageMargins left="0.25" right="0.25" top="0.75" bottom="0.75" header="0.3" footer="0.3"/>
  <pageSetup paperSize="9" fitToWidth="1" fitToHeight="0" orientation="landscape" usePrinterDefaults="1" cellComments="asDisplayed"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0000"/>
  </sheetPr>
  <dimension ref="A1:L23"/>
  <sheetViews>
    <sheetView workbookViewId="0">
      <selection activeCell="C17" sqref="C17"/>
    </sheetView>
  </sheetViews>
  <sheetFormatPr defaultRowHeight="13.5"/>
  <cols>
    <col min="1" max="1" width="12.125" style="1" customWidth="1"/>
    <col min="2" max="2" width="5.625" style="1" customWidth="1"/>
    <col min="3" max="3" width="15.875" style="1" customWidth="1"/>
    <col min="4" max="4" width="21.25" style="1" customWidth="1"/>
    <col min="5" max="5" width="10.125" style="1" customWidth="1"/>
    <col min="6" max="6" width="9.25" style="1" customWidth="1"/>
    <col min="7" max="7" width="10.375" style="1" customWidth="1"/>
    <col min="8" max="8" width="11.625" style="1" customWidth="1"/>
    <col min="9" max="9" width="10.625" style="1" customWidth="1"/>
    <col min="10" max="10" width="11.25" style="1" customWidth="1"/>
    <col min="11" max="11" width="13.375" style="1" customWidth="1"/>
    <col min="12" max="12" width="14" style="1" customWidth="1"/>
    <col min="13" max="16384" width="9" style="1" customWidth="1"/>
  </cols>
  <sheetData>
    <row r="1" spans="1:12" ht="18" customHeight="1">
      <c r="A1" s="2" t="s">
        <v>28</v>
      </c>
      <c r="E1" s="2"/>
      <c r="F1" s="2"/>
      <c r="G1" s="2"/>
      <c r="H1" s="2"/>
      <c r="I1" s="2"/>
      <c r="J1" s="2"/>
      <c r="K1" s="2"/>
      <c r="L1" s="2"/>
    </row>
    <row r="2" spans="1:12" ht="22.5" customHeight="1">
      <c r="A2" s="3" t="s">
        <v>35</v>
      </c>
      <c r="B2" s="16"/>
      <c r="C2" s="16"/>
      <c r="D2" s="16"/>
      <c r="E2" s="2"/>
      <c r="F2" s="2"/>
      <c r="G2" s="2"/>
      <c r="H2" s="2"/>
      <c r="I2" s="2"/>
      <c r="J2" s="2"/>
      <c r="K2" s="2"/>
      <c r="L2" s="98" t="s">
        <v>14</v>
      </c>
    </row>
    <row r="4" spans="1:12">
      <c r="A4" s="1" t="s">
        <v>36</v>
      </c>
    </row>
    <row r="5" spans="1:12" ht="8.25" customHeight="1">
      <c r="A5" s="2"/>
      <c r="B5" s="2"/>
      <c r="C5" s="2"/>
      <c r="D5" s="2"/>
      <c r="E5" s="2"/>
      <c r="F5" s="2"/>
      <c r="G5" s="2"/>
      <c r="H5" s="2"/>
      <c r="I5" s="2"/>
      <c r="J5" s="2"/>
      <c r="K5" s="2"/>
      <c r="L5" s="99"/>
    </row>
    <row r="6" spans="1:12" ht="21.75" customHeight="1">
      <c r="A6" s="4" t="s">
        <v>1</v>
      </c>
      <c r="B6" s="17" t="s">
        <v>5</v>
      </c>
      <c r="C6" s="28" t="s">
        <v>9</v>
      </c>
      <c r="D6" s="39"/>
      <c r="E6" s="39"/>
      <c r="F6" s="39"/>
      <c r="G6" s="39"/>
      <c r="H6" s="65" t="s">
        <v>17</v>
      </c>
      <c r="I6" s="74"/>
      <c r="J6" s="74"/>
      <c r="K6" s="74"/>
      <c r="L6" s="100"/>
    </row>
    <row r="7" spans="1:12" ht="21.75" customHeight="1">
      <c r="A7" s="5"/>
      <c r="B7" s="18"/>
      <c r="C7" s="29" t="s">
        <v>2</v>
      </c>
      <c r="D7" s="29" t="s">
        <v>3</v>
      </c>
      <c r="E7" s="46" t="s">
        <v>11</v>
      </c>
      <c r="F7" s="46" t="s">
        <v>10</v>
      </c>
      <c r="G7" s="46" t="s">
        <v>8</v>
      </c>
      <c r="H7" s="66" t="s">
        <v>29</v>
      </c>
      <c r="I7" s="75" t="s">
        <v>18</v>
      </c>
      <c r="J7" s="83" t="s">
        <v>19</v>
      </c>
      <c r="K7" s="90" t="s">
        <v>23</v>
      </c>
      <c r="L7" s="101" t="s">
        <v>24</v>
      </c>
    </row>
    <row r="8" spans="1:12" ht="44.25" customHeight="1">
      <c r="A8" s="6"/>
      <c r="B8" s="19"/>
      <c r="C8" s="30"/>
      <c r="D8" s="30"/>
      <c r="E8" s="47"/>
      <c r="F8" s="47"/>
      <c r="G8" s="47"/>
      <c r="H8" s="66" t="s">
        <v>30</v>
      </c>
      <c r="I8" s="76" t="s">
        <v>20</v>
      </c>
      <c r="J8" s="84" t="s">
        <v>22</v>
      </c>
      <c r="K8" s="91" t="s">
        <v>0</v>
      </c>
      <c r="L8" s="102"/>
    </row>
    <row r="9" spans="1:12" ht="21.75" customHeight="1">
      <c r="A9" s="7" t="s">
        <v>6</v>
      </c>
      <c r="B9" s="20">
        <v>1</v>
      </c>
      <c r="C9" s="31" t="s">
        <v>31</v>
      </c>
      <c r="D9" s="40" t="s">
        <v>4</v>
      </c>
      <c r="E9" s="48">
        <v>105</v>
      </c>
      <c r="F9" s="54">
        <v>45689</v>
      </c>
      <c r="G9" s="58">
        <v>45696</v>
      </c>
      <c r="H9" s="67">
        <v>260000</v>
      </c>
      <c r="I9" s="77">
        <v>0</v>
      </c>
      <c r="J9" s="85">
        <f>H9-I9</f>
        <v>260000</v>
      </c>
      <c r="K9" s="92">
        <f>ROUNDDOWN(J9/5,-3)</f>
        <v>52000</v>
      </c>
      <c r="L9" s="118">
        <f>IF(K9&lt;20000,K9,20000)</f>
        <v>20000</v>
      </c>
    </row>
    <row r="10" spans="1:12" ht="21.75" customHeight="1">
      <c r="A10" s="8"/>
      <c r="B10" s="21"/>
      <c r="C10" s="113" t="s">
        <v>33</v>
      </c>
      <c r="D10" s="113"/>
      <c r="E10" s="113"/>
      <c r="F10" s="113"/>
      <c r="G10" s="116"/>
      <c r="H10" s="68" t="s">
        <v>13</v>
      </c>
      <c r="I10" s="78"/>
      <c r="J10" s="78"/>
      <c r="K10" s="93"/>
      <c r="L10" s="104">
        <f>L9</f>
        <v>20000</v>
      </c>
    </row>
    <row r="11" spans="1:12" ht="21.75" customHeight="1">
      <c r="A11" s="9" t="s">
        <v>32</v>
      </c>
      <c r="B11" s="20"/>
      <c r="C11" s="31"/>
      <c r="D11" s="40"/>
      <c r="E11" s="48"/>
      <c r="F11" s="54"/>
      <c r="G11" s="58"/>
      <c r="H11" s="67"/>
      <c r="I11" s="79"/>
      <c r="J11" s="86">
        <f>H11-I11</f>
        <v>0</v>
      </c>
      <c r="K11" s="94">
        <f>ROUNDDOWN(J11/5,-3)</f>
        <v>0</v>
      </c>
      <c r="L11" s="105">
        <f>IF(K11&lt;30000,K11,30000)</f>
        <v>0</v>
      </c>
    </row>
    <row r="12" spans="1:12" ht="21.75" customHeight="1">
      <c r="A12" s="10"/>
      <c r="B12" s="22"/>
      <c r="C12" s="33" t="s">
        <v>27</v>
      </c>
      <c r="D12" s="33"/>
      <c r="E12" s="32"/>
      <c r="F12" s="33"/>
      <c r="G12" s="60"/>
      <c r="H12" s="68" t="s">
        <v>13</v>
      </c>
      <c r="I12" s="78"/>
      <c r="J12" s="78"/>
      <c r="K12" s="93"/>
      <c r="L12" s="106">
        <f>L11</f>
        <v>0</v>
      </c>
    </row>
    <row r="13" spans="1:12" ht="21.75" customHeight="1">
      <c r="A13" s="9" t="s">
        <v>25</v>
      </c>
      <c r="B13" s="20"/>
      <c r="C13" s="31"/>
      <c r="D13" s="40"/>
      <c r="E13" s="48"/>
      <c r="F13" s="54"/>
      <c r="G13" s="58"/>
      <c r="H13" s="67"/>
      <c r="I13" s="79"/>
      <c r="J13" s="86">
        <f>H13-I13</f>
        <v>0</v>
      </c>
      <c r="K13" s="94">
        <f>ROUNDDOWN(J13/5,-3)</f>
        <v>0</v>
      </c>
      <c r="L13" s="105">
        <f>IF(K13&lt;15000,K13,15000)</f>
        <v>0</v>
      </c>
    </row>
    <row r="14" spans="1:12" ht="21.75" customHeight="1">
      <c r="A14" s="10"/>
      <c r="B14" s="22"/>
      <c r="C14" s="33" t="s">
        <v>12</v>
      </c>
      <c r="D14" s="33"/>
      <c r="E14" s="33"/>
      <c r="F14" s="33"/>
      <c r="G14" s="60"/>
      <c r="H14" s="68" t="s">
        <v>13</v>
      </c>
      <c r="I14" s="78"/>
      <c r="J14" s="78"/>
      <c r="K14" s="93"/>
      <c r="L14" s="106">
        <f>L13</f>
        <v>0</v>
      </c>
    </row>
    <row r="15" spans="1:12" ht="21.75" customHeight="1">
      <c r="A15" s="11" t="s">
        <v>26</v>
      </c>
      <c r="B15" s="23">
        <v>3</v>
      </c>
      <c r="C15" s="34" t="s">
        <v>21</v>
      </c>
      <c r="D15" s="41" t="s">
        <v>4</v>
      </c>
      <c r="E15" s="49"/>
      <c r="F15" s="55">
        <v>45689</v>
      </c>
      <c r="G15" s="61">
        <v>45693</v>
      </c>
      <c r="H15" s="69">
        <v>5500</v>
      </c>
      <c r="I15" s="77">
        <v>0</v>
      </c>
      <c r="J15" s="87">
        <f>H15-I15</f>
        <v>5500</v>
      </c>
      <c r="K15" s="92">
        <f>ROUNDDOWN(J15/5,-3)</f>
        <v>1000</v>
      </c>
      <c r="L15" s="119">
        <f>IF(K15&lt;2000,K15,2000)</f>
        <v>1000</v>
      </c>
    </row>
    <row r="16" spans="1:12" ht="21.75" customHeight="1">
      <c r="A16" s="12"/>
      <c r="B16" s="24"/>
      <c r="C16" s="35" t="s">
        <v>21</v>
      </c>
      <c r="D16" s="42" t="s">
        <v>4</v>
      </c>
      <c r="E16" s="50"/>
      <c r="F16" s="56">
        <v>45689</v>
      </c>
      <c r="G16" s="62">
        <v>45693</v>
      </c>
      <c r="H16" s="70">
        <v>17500</v>
      </c>
      <c r="I16" s="80">
        <v>0</v>
      </c>
      <c r="J16" s="88">
        <f>H16-I16</f>
        <v>17500</v>
      </c>
      <c r="K16" s="95">
        <f>ROUNDDOWN(J16/5,-3)</f>
        <v>3000</v>
      </c>
      <c r="L16" s="119">
        <f>IF(K16&lt;2000,K16,2000)</f>
        <v>2000</v>
      </c>
    </row>
    <row r="17" spans="1:12" ht="21.75" customHeight="1">
      <c r="A17" s="12"/>
      <c r="B17" s="24"/>
      <c r="C17" s="36" t="s">
        <v>21</v>
      </c>
      <c r="D17" s="42" t="s">
        <v>4</v>
      </c>
      <c r="E17" s="50"/>
      <c r="F17" s="56">
        <v>45689</v>
      </c>
      <c r="G17" s="62">
        <v>45693</v>
      </c>
      <c r="H17" s="70">
        <v>30000</v>
      </c>
      <c r="I17" s="80">
        <v>0</v>
      </c>
      <c r="J17" s="88">
        <f>H17-I17</f>
        <v>30000</v>
      </c>
      <c r="K17" s="95">
        <f>ROUNDDOWN(J17/5,-3)</f>
        <v>6000</v>
      </c>
      <c r="L17" s="119">
        <f>IF(K17&lt;2000,K17,2000)</f>
        <v>2000</v>
      </c>
    </row>
    <row r="18" spans="1:12" ht="21.75" customHeight="1">
      <c r="A18" s="12"/>
      <c r="B18" s="24"/>
      <c r="C18" s="36"/>
      <c r="D18" s="43"/>
      <c r="E18" s="50"/>
      <c r="F18" s="56"/>
      <c r="G18" s="62"/>
      <c r="H18" s="70"/>
      <c r="I18" s="80"/>
      <c r="J18" s="88">
        <f>H18-I18</f>
        <v>0</v>
      </c>
      <c r="K18" s="95">
        <f>ROUNDDOWN(J18/5,-3)</f>
        <v>0</v>
      </c>
      <c r="L18" s="103">
        <f>IF(K18&lt;5000,K18,5000)</f>
        <v>0</v>
      </c>
    </row>
    <row r="19" spans="1:12" ht="21.75" customHeight="1">
      <c r="A19" s="12"/>
      <c r="B19" s="24"/>
      <c r="C19" s="35"/>
      <c r="D19" s="44"/>
      <c r="E19" s="51"/>
      <c r="F19" s="57"/>
      <c r="G19" s="63"/>
      <c r="H19" s="70"/>
      <c r="I19" s="80"/>
      <c r="J19" s="88">
        <f>H19-I19</f>
        <v>0</v>
      </c>
      <c r="K19" s="95">
        <f>ROUNDDOWN(J19/5,-3)</f>
        <v>0</v>
      </c>
      <c r="L19" s="103">
        <f>IF(K19&lt;5000,K19,5000)</f>
        <v>0</v>
      </c>
    </row>
    <row r="20" spans="1:12" ht="21.75" customHeight="1">
      <c r="A20" s="13"/>
      <c r="B20" s="25"/>
      <c r="C20" s="114" t="s">
        <v>34</v>
      </c>
      <c r="D20" s="114"/>
      <c r="E20" s="115"/>
      <c r="F20" s="114"/>
      <c r="G20" s="117"/>
      <c r="H20" s="71" t="s">
        <v>13</v>
      </c>
      <c r="I20" s="81"/>
      <c r="J20" s="81"/>
      <c r="K20" s="96"/>
      <c r="L20" s="106">
        <f>SUM(L15:L19)</f>
        <v>5000</v>
      </c>
    </row>
    <row r="21" spans="1:12" ht="21.75" customHeight="1">
      <c r="A21" s="14" t="s">
        <v>7</v>
      </c>
      <c r="B21" s="26">
        <f>SUM(B9:B15)</f>
        <v>4</v>
      </c>
      <c r="C21" s="38"/>
      <c r="D21" s="45"/>
      <c r="E21" s="45"/>
      <c r="F21" s="45"/>
      <c r="G21" s="45"/>
      <c r="H21" s="72"/>
      <c r="I21" s="82"/>
      <c r="J21" s="89"/>
      <c r="K21" s="97" t="s">
        <v>15</v>
      </c>
      <c r="L21" s="120">
        <f>L10+L12+L14+L20</f>
        <v>25000</v>
      </c>
    </row>
    <row r="22" spans="1:12" ht="24.75" customHeight="1">
      <c r="A22" s="15"/>
      <c r="B22" s="27"/>
      <c r="C22" s="27"/>
      <c r="D22" s="27"/>
      <c r="E22" s="53" t="s">
        <v>37</v>
      </c>
      <c r="F22" s="53"/>
      <c r="G22" s="53"/>
      <c r="H22" s="73"/>
      <c r="I22" s="73"/>
      <c r="J22" s="73"/>
      <c r="K22" s="53"/>
      <c r="L22" s="111"/>
    </row>
    <row r="23" spans="1:12">
      <c r="L23" s="112"/>
    </row>
  </sheetData>
  <mergeCells count="29">
    <mergeCell ref="H6:L6"/>
    <mergeCell ref="C10:G10"/>
    <mergeCell ref="H10:K10"/>
    <mergeCell ref="C12:G12"/>
    <mergeCell ref="H12:K12"/>
    <mergeCell ref="C14:G14"/>
    <mergeCell ref="H14:K14"/>
    <mergeCell ref="C20:G20"/>
    <mergeCell ref="H20:K20"/>
    <mergeCell ref="C21:G21"/>
    <mergeCell ref="H21:J21"/>
    <mergeCell ref="E22:K22"/>
    <mergeCell ref="A6:A8"/>
    <mergeCell ref="B6:B8"/>
    <mergeCell ref="C7:C8"/>
    <mergeCell ref="D7:D8"/>
    <mergeCell ref="E7:E8"/>
    <mergeCell ref="F7:F8"/>
    <mergeCell ref="G7:G8"/>
    <mergeCell ref="L7:L8"/>
    <mergeCell ref="A9:A10"/>
    <mergeCell ref="B9:B10"/>
    <mergeCell ref="A11:A12"/>
    <mergeCell ref="B11:B12"/>
    <mergeCell ref="A13:A14"/>
    <mergeCell ref="B13:B14"/>
    <mergeCell ref="A15:A20"/>
    <mergeCell ref="B15:B20"/>
    <mergeCell ref="E15:E19"/>
  </mergeCells>
  <phoneticPr fontId="1"/>
  <pageMargins left="0.25" right="0.25" top="0.75" bottom="0.75" header="0.3" footer="0.3"/>
  <pageSetup paperSize="9" fitToWidth="1" fitToHeight="0" orientation="landscape" usePrinterDefaults="1" cellComments="asDisplayed" r:id="rId1"/>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手書き用</vt:lpstr>
      <vt:lpstr>様式第２号（市内用）</vt:lpstr>
      <vt:lpstr>様式第２号（市外用）</vt:lpstr>
      <vt:lpstr>記入例（市内）</vt:lpstr>
      <vt:lpstr>記入例 (市外)</vt:lpstr>
    </vt:vector>
  </TitlesOfParts>
  <Company>Toshiba</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inf04-u20</dc:creator>
  <cp:lastModifiedBy>inf13-u05</cp:lastModifiedBy>
  <cp:lastPrinted>2022-11-21T08:47:08Z</cp:lastPrinted>
  <dcterms:created xsi:type="dcterms:W3CDTF">2022-10-16T23:20:34Z</dcterms:created>
  <dcterms:modified xsi:type="dcterms:W3CDTF">2025-01-26T02:35:38Z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2025-01-26T02:35:38Z</vt:filetime>
  </property>
</Properties>
</file>