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45"/>
  </bookViews>
  <sheets>
    <sheet name="手書き用" sheetId="4" r:id="rId1"/>
    <sheet name="様式第２号（市内用）" sheetId="2" r:id="rId2"/>
    <sheet name="様式第２号（市外用）" sheetId="3" r:id="rId3"/>
    <sheet name="記入例（市内）" sheetId="1" r:id="rId4"/>
    <sheet name="記入例 (市外)" sheetId="5" r:id="rId5"/>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inf13-u05</author>
  </authors>
  <commentList>
    <comment ref="B9" authorId="0">
      <text>
        <r>
          <rPr>
            <sz val="11"/>
            <color theme="1"/>
            <rFont val="ＭＳ Ｐゴシック"/>
          </rPr>
          <t xml:space="preserve">エアコン購入し、補助金申請した場合、電気冷蔵庫は申請できません。
</t>
        </r>
      </text>
    </comment>
  </commentList>
</comments>
</file>

<file path=xl/comments2.xml><?xml version="1.0" encoding="utf-8"?>
<comments xmlns="http://schemas.openxmlformats.org/spreadsheetml/2006/main">
  <authors>
    <author>inf13-u05</author>
  </authors>
  <commentList>
    <comment ref="B9" authorId="0">
      <text>
        <r>
          <rPr>
            <sz val="11"/>
            <color theme="1"/>
            <rFont val="ＭＳ Ｐゴシック"/>
          </rPr>
          <t xml:space="preserve">エアコン購入し、補助金申請した場合、電気冷蔵庫は申請できません。
</t>
        </r>
      </text>
    </comment>
  </commentList>
</comments>
</file>

<file path=xl/sharedStrings.xml><?xml version="1.0" encoding="utf-8"?>
<sst xmlns="http://schemas.openxmlformats.org/spreadsheetml/2006/main" xmlns:r="http://schemas.openxmlformats.org/officeDocument/2006/relationships" count="41" uniqueCount="41">
  <si>
    <r>
      <t xml:space="preserve">❸に１/５を
乗じた額
</t>
    </r>
    <r>
      <rPr>
        <b/>
        <sz val="7"/>
        <color rgb="FFFF0000"/>
        <rFont val="BIZ UDゴシック"/>
      </rPr>
      <t>（千円未満切り捨て）</t>
    </r>
  </si>
  <si>
    <t>区分</t>
    <rPh sb="0" eb="2">
      <t>クブン</t>
    </rPh>
    <phoneticPr fontId="1"/>
  </si>
  <si>
    <t>製造会社名</t>
  </si>
  <si>
    <t>機種・型番</t>
  </si>
  <si>
    <t>〇〇〇　　〇〇－〇〇〇〇</t>
  </si>
  <si>
    <t>購入
台数</t>
    <rPh sb="0" eb="2">
      <t>コウニュウ</t>
    </rPh>
    <rPh sb="3" eb="5">
      <t>ダイスウ</t>
    </rPh>
    <phoneticPr fontId="1"/>
  </si>
  <si>
    <t>エアコン</t>
  </si>
  <si>
    <t>合計</t>
    <rPh sb="0" eb="2">
      <t>ゴウケイ</t>
    </rPh>
    <phoneticPr fontId="1"/>
  </si>
  <si>
    <t>設置完了
年月日</t>
    <rPh sb="0" eb="2">
      <t>セッチ</t>
    </rPh>
    <rPh sb="2" eb="4">
      <t>カンリョウ</t>
    </rPh>
    <rPh sb="5" eb="8">
      <t>ネンガッピ</t>
    </rPh>
    <phoneticPr fontId="1"/>
  </si>
  <si>
    <t>内　訳</t>
    <rPh sb="0" eb="1">
      <t>ウチ</t>
    </rPh>
    <rPh sb="2" eb="3">
      <t>ヤク</t>
    </rPh>
    <phoneticPr fontId="1"/>
  </si>
  <si>
    <t>購入
年月日</t>
    <rPh sb="0" eb="2">
      <t>コウニュウ</t>
    </rPh>
    <rPh sb="3" eb="6">
      <t>ネンガッピ</t>
    </rPh>
    <phoneticPr fontId="1"/>
  </si>
  <si>
    <t>省エネ基準
達成率
（％）</t>
  </si>
  <si>
    <t>補助限度額：購入店の本店登記が市内→１万５千円、本店登記が市外→５千円　</t>
    <rPh sb="0" eb="2">
      <t>ホジョ</t>
    </rPh>
    <phoneticPr fontId="1"/>
  </si>
  <si>
    <t>小計　</t>
    <rPh sb="0" eb="2">
      <t>ショウケイ</t>
    </rPh>
    <phoneticPr fontId="1"/>
  </si>
  <si>
    <t>（単位：円）</t>
  </si>
  <si>
    <t>❺　</t>
  </si>
  <si>
    <t>対象製品購入明細書兼補助金交付申請額計算書</t>
  </si>
  <si>
    <t>補助金交付申請額の算出</t>
    <rPh sb="0" eb="3">
      <t>ホジョキン</t>
    </rPh>
    <rPh sb="3" eb="5">
      <t>コウフ</t>
    </rPh>
    <rPh sb="5" eb="7">
      <t>シンセイ</t>
    </rPh>
    <rPh sb="9" eb="11">
      <t>サンシュツ</t>
    </rPh>
    <phoneticPr fontId="1"/>
  </si>
  <si>
    <t>❷</t>
  </si>
  <si>
    <t>❸</t>
  </si>
  <si>
    <t>他の制度に
より補助を
受けた額</t>
    <rPh sb="0" eb="1">
      <t>タ</t>
    </rPh>
    <rPh sb="2" eb="4">
      <t>セイド</t>
    </rPh>
    <rPh sb="8" eb="10">
      <t>ホジョ</t>
    </rPh>
    <rPh sb="12" eb="13">
      <t>ウ</t>
    </rPh>
    <rPh sb="15" eb="16">
      <t>ガク</t>
    </rPh>
    <phoneticPr fontId="1"/>
  </si>
  <si>
    <t>〇〇〇〇社</t>
    <rPh sb="4" eb="5">
      <t>シャ</t>
    </rPh>
    <phoneticPr fontId="1"/>
  </si>
  <si>
    <t>❶－❷の額</t>
    <rPh sb="4" eb="5">
      <t>ガク</t>
    </rPh>
    <phoneticPr fontId="1"/>
  </si>
  <si>
    <t>❹</t>
  </si>
  <si>
    <t>❹と補助限度額の
いずれか
低い方の額</t>
    <rPh sb="2" eb="7">
      <t>ホジョゲンドガク</t>
    </rPh>
    <rPh sb="14" eb="15">
      <t>ヒク</t>
    </rPh>
    <rPh sb="16" eb="17">
      <t>ホウ</t>
    </rPh>
    <rPh sb="18" eb="19">
      <t>ガク</t>
    </rPh>
    <phoneticPr fontId="1"/>
  </si>
  <si>
    <t>電気冷蔵庫
（３５０ℓ未満）</t>
    <rPh sb="0" eb="5">
      <t>デンキレイゾウコ</t>
    </rPh>
    <rPh sb="11" eb="13">
      <t>ミマン</t>
    </rPh>
    <phoneticPr fontId="1"/>
  </si>
  <si>
    <r>
      <t xml:space="preserve">ＬＥＤ
照明器具
</t>
    </r>
    <r>
      <rPr>
        <sz val="8"/>
        <color auto="1"/>
        <rFont val="BIZ UDP明朝 Medium"/>
      </rPr>
      <t>本体購入価格
5,000円以上
の製品</t>
    </r>
    <rPh sb="4" eb="8">
      <t>ショウメイキグ</t>
    </rPh>
    <rPh sb="10" eb="12">
      <t>ホンタイ</t>
    </rPh>
    <rPh sb="12" eb="14">
      <t>コウニュウ</t>
    </rPh>
    <rPh sb="14" eb="16">
      <t>カカク</t>
    </rPh>
    <rPh sb="22" eb="23">
      <t>エン</t>
    </rPh>
    <rPh sb="23" eb="25">
      <t>イジョウ</t>
    </rPh>
    <rPh sb="27" eb="29">
      <t>セイヒン</t>
    </rPh>
    <phoneticPr fontId="1"/>
  </si>
  <si>
    <t>補助限度額：購入店の本店登記が市内→3万円、本店登記が市外→1万円</t>
    <rPh sb="0" eb="2">
      <t>ホジョ</t>
    </rPh>
    <phoneticPr fontId="1"/>
  </si>
  <si>
    <t>様式第２号（第６条関係）</t>
    <rPh sb="0" eb="3">
      <t>ヨウシキダイ</t>
    </rPh>
    <rPh sb="4" eb="5">
      <t>ゴウ</t>
    </rPh>
    <rPh sb="6" eb="7">
      <t>ダイ</t>
    </rPh>
    <rPh sb="8" eb="9">
      <t>ジョウ</t>
    </rPh>
    <rPh sb="9" eb="11">
      <t>カンケイ</t>
    </rPh>
    <phoneticPr fontId="1"/>
  </si>
  <si>
    <t>❶</t>
  </si>
  <si>
    <r>
      <t xml:space="preserve">購入金額
</t>
    </r>
    <r>
      <rPr>
        <sz val="9"/>
        <color theme="1"/>
        <rFont val="BIZ UDゴシック"/>
      </rPr>
      <t>（</t>
    </r>
    <r>
      <rPr>
        <b/>
        <sz val="9"/>
        <color rgb="FFFF0000"/>
        <rFont val="BIZ UDゴシック"/>
      </rPr>
      <t>税抜価格</t>
    </r>
    <r>
      <rPr>
        <sz val="9"/>
        <color theme="1"/>
        <rFont val="BIZ UDゴシック"/>
      </rPr>
      <t>）</t>
    </r>
    <rPh sb="6" eb="8">
      <t>ゼイヌ</t>
    </rPh>
    <rPh sb="8" eb="10">
      <t>カカク</t>
    </rPh>
    <phoneticPr fontId="1"/>
  </si>
  <si>
    <t>〇〇〇〇社</t>
  </si>
  <si>
    <t>電気冷蔵庫
（３５０ℓ以上）</t>
    <rPh sb="0" eb="5">
      <t>デンキレイゾウコ</t>
    </rPh>
    <rPh sb="11" eb="13">
      <t>イジョウ</t>
    </rPh>
    <phoneticPr fontId="1"/>
  </si>
  <si>
    <t>補助限度額：購入店の本店登記が市内→５万円、本店登記が市外→２万円</t>
    <rPh sb="0" eb="2">
      <t>ホジョ</t>
    </rPh>
    <phoneticPr fontId="1"/>
  </si>
  <si>
    <t>補助限度額（１台あたり）：購入店の本店登記が市内→5千円　本店登記が市外→2千円</t>
    <rPh sb="0" eb="2">
      <t>ホジョ</t>
    </rPh>
    <phoneticPr fontId="1"/>
  </si>
  <si>
    <t>対象製品購入明細書兼補助金交付申請額計算書（記入例）</t>
    <rPh sb="22" eb="25">
      <t>キニュ</t>
    </rPh>
    <phoneticPr fontId="1"/>
  </si>
  <si>
    <t>※申請可能台数はエアコン及び電気冷蔵庫はいずれか1台、LED照明器具は5台までです。</t>
    <rPh sb="1" eb="3">
      <t>シンセイ</t>
    </rPh>
    <rPh sb="3" eb="5">
      <t>カノウ</t>
    </rPh>
    <rPh sb="5" eb="7">
      <t>ダイスウ</t>
    </rPh>
    <rPh sb="12" eb="13">
      <t>オヨ</t>
    </rPh>
    <rPh sb="14" eb="19">
      <t>デンキレ</t>
    </rPh>
    <rPh sb="25" eb="26">
      <t>ダイ</t>
    </rPh>
    <rPh sb="30" eb="32">
      <t>ショウメイ</t>
    </rPh>
    <rPh sb="32" eb="34">
      <t>キグ</t>
    </rPh>
    <rPh sb="36" eb="37">
      <t>ダイ</t>
    </rPh>
    <phoneticPr fontId="1"/>
  </si>
  <si>
    <t>この❺の額を様式第１号の「１補助金交付申請額」の欄に記載してください。</t>
  </si>
  <si>
    <t>この❺額を様式第１号の「１補助金交付申請額」の欄に記載してください。　</t>
  </si>
  <si>
    <t>様式第２号（第7条関係）</t>
    <rPh sb="0" eb="3">
      <t>ヨウシキダイ</t>
    </rPh>
    <rPh sb="4" eb="5">
      <t>ゴウ</t>
    </rPh>
    <rPh sb="6" eb="7">
      <t>ダイ</t>
    </rPh>
    <rPh sb="8" eb="9">
      <t>ジョウ</t>
    </rPh>
    <rPh sb="9" eb="11">
      <t>カンケイ</t>
    </rPh>
    <phoneticPr fontId="1"/>
  </si>
  <si>
    <t>※申請可能台数はエアコン、電気冷蔵庫はいずれか1台とし、LED照明器具は5台までです。</t>
    <rPh sb="1" eb="3">
      <t>シンセイ</t>
    </rPh>
    <rPh sb="3" eb="5">
      <t>カノウ</t>
    </rPh>
    <rPh sb="5" eb="7">
      <t>ダイスウ</t>
    </rPh>
    <rPh sb="13" eb="18">
      <t>デンキレ</t>
    </rPh>
    <rPh sb="24" eb="25">
      <t>ダイ</t>
    </rPh>
    <rPh sb="31" eb="33">
      <t>ショウメイ</t>
    </rPh>
    <rPh sb="33" eb="35">
      <t>キグ</t>
    </rPh>
    <rPh sb="37" eb="38">
      <t>ダイ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</si>
</sst>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19">
    <font>
      <sz val="11"/>
      <color theme="1"/>
      <name val="ＭＳ Ｐゴシック"/>
      <family val="3"/>
      <scheme val="minor"/>
    </font>
    <font>
      <sz val="6"/>
      <color auto="1"/>
      <name val="ＭＳ Ｐゴシック"/>
      <family val="3"/>
      <scheme val="minor"/>
    </font>
    <font>
      <sz val="11"/>
      <color theme="1"/>
      <name val="BIZ UDゴシック"/>
      <family val="3"/>
    </font>
    <font>
      <sz val="11"/>
      <color theme="1"/>
      <name val="BIZ UDP明朝 Medium"/>
      <family val="1"/>
    </font>
    <font>
      <sz val="14"/>
      <color theme="1"/>
      <name val="BIZ UD明朝 Medium"/>
      <family val="1"/>
    </font>
    <font>
      <sz val="11"/>
      <color auto="1"/>
      <name val="BIZ UDP明朝 Medium"/>
      <family val="1"/>
    </font>
    <font>
      <sz val="10"/>
      <color auto="1"/>
      <name val="BIZ UDP明朝 Medium"/>
      <family val="1"/>
    </font>
    <font>
      <sz val="11"/>
      <color theme="1"/>
      <name val="BIZ UD明朝 Medium"/>
      <family val="1"/>
    </font>
    <font>
      <sz val="10"/>
      <color theme="1"/>
      <name val="BIZ UDP明朝 Medium"/>
      <family val="1"/>
    </font>
    <font>
      <sz val="11"/>
      <color auto="1"/>
      <name val="BIZ UDゴシック"/>
      <family val="3"/>
    </font>
    <font>
      <sz val="9"/>
      <color auto="1"/>
      <name val="BIZ UDP明朝 Medium"/>
      <family val="1"/>
    </font>
    <font>
      <sz val="9"/>
      <color auto="1"/>
      <name val="BIZ UDゴシック"/>
      <family val="3"/>
    </font>
    <font>
      <sz val="10"/>
      <color theme="1"/>
      <name val="BIZ UDゴシック"/>
      <family val="3"/>
    </font>
    <font>
      <sz val="9"/>
      <color theme="1"/>
      <name val="BIZ UDゴシック"/>
      <family val="3"/>
    </font>
    <font>
      <sz val="8"/>
      <color theme="1"/>
      <name val="BIZ UDP明朝 Medium"/>
      <family val="1"/>
    </font>
    <font>
      <sz val="9"/>
      <color theme="1"/>
      <name val="BIZ UDP明朝 Medium"/>
      <family val="1"/>
    </font>
    <font>
      <sz val="10"/>
      <color theme="0"/>
      <name val="BIZ UDP明朝 Medium"/>
      <family val="1"/>
    </font>
    <font>
      <sz val="11"/>
      <color theme="0"/>
      <name val="BIZ UDP明朝 Medium"/>
      <family val="1"/>
    </font>
    <font>
      <b/>
      <sz val="14"/>
      <color auto="1"/>
      <name val="BIZ UDゴシック"/>
      <family val="3"/>
    </font>
  </fonts>
  <fills count="6">
    <fill>
      <patternFill patternType="none"/>
    </fill>
    <fill>
      <patternFill patternType="gray125"/>
    </fill>
    <fill>
      <patternFill patternType="solid">
        <fgColor rgb="FFFFFFCC"/>
        <bgColor indexed="64"/>
      </patternFill>
    </fill>
    <fill>
      <patternFill patternType="solid">
        <fgColor rgb="FFFFE69A"/>
        <bgColor indexed="64"/>
      </patternFill>
    </fill>
    <fill>
      <patternFill patternType="solid">
        <fgColor rgb="FFFFFF00"/>
        <bgColor indexed="64"/>
      </patternFill>
    </fill>
    <fill>
      <patternFill patternType="solid">
        <fgColor rgb="FF92D050"/>
        <bgColor indexed="64"/>
      </patternFill>
    </fill>
  </fills>
  <borders count="63">
    <border>
      <left/>
      <right/>
      <top/>
      <bottom/>
      <diagonal/>
    </border>
    <border>
      <left style="thin">
        <color auto="1"/>
      </left>
      <right/>
      <top style="thin">
        <color auto="1"/>
      </top>
      <bottom style="hair">
        <color auto="1"/>
      </bottom>
      <diagonal/>
    </border>
    <border>
      <left style="thin">
        <color auto="1"/>
      </left>
      <right/>
      <top/>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auto="1"/>
      </left>
      <right/>
      <top/>
      <bottom style="thin">
        <color auto="1"/>
      </bottom>
      <diagonal/>
    </border>
    <border>
      <left/>
      <right/>
      <top style="thin">
        <color auto="1"/>
      </top>
      <bottom/>
      <diagonal/>
    </border>
    <border>
      <left style="thin">
        <color auto="1"/>
      </left>
      <right style="hair">
        <color auto="1"/>
      </right>
      <top/>
      <bottom/>
      <diagonal/>
    </border>
    <border>
      <left style="thin">
        <color auto="1"/>
      </left>
      <right style="hair">
        <color auto="1"/>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thin">
        <color auto="1"/>
      </left>
      <right style="hair">
        <color auto="1"/>
      </right>
      <top/>
      <bottom style="thin">
        <color auto="1"/>
      </bottom>
      <diagonal/>
    </border>
    <border>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diagonalDown="1">
      <left style="hair">
        <color auto="1"/>
      </left>
      <right/>
      <top/>
      <bottom style="thin">
        <color auto="1"/>
      </bottom>
      <diagonal style="hair">
        <color auto="1"/>
      </diagonal>
    </border>
    <border>
      <left style="hair">
        <color auto="1"/>
      </left>
      <right/>
      <top/>
      <bottom style="hair">
        <color auto="1"/>
      </bottom>
      <diagonal/>
    </border>
    <border>
      <left style="hair">
        <color auto="1"/>
      </left>
      <right/>
      <top style="hair">
        <color auto="1"/>
      </top>
      <bottom style="hair">
        <color auto="1"/>
      </bottom>
      <diagonal/>
    </border>
    <border diagonalDown="1">
      <left/>
      <right/>
      <top/>
      <bottom style="thin">
        <color auto="1"/>
      </bottom>
      <diagonal style="hair">
        <color auto="1"/>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auto="1"/>
      </left>
      <right style="hair">
        <color auto="1"/>
      </right>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style="hair">
        <color auto="1"/>
      </left>
      <right/>
      <top style="hair">
        <color auto="1"/>
      </top>
      <bottom style="thin">
        <color indexed="64"/>
      </bottom>
      <diagonal/>
    </border>
    <border diagonalDown="1">
      <left style="thin">
        <color indexed="64"/>
      </left>
      <right/>
      <top style="thin">
        <color indexed="64"/>
      </top>
      <bottom style="thin">
        <color indexed="64"/>
      </bottom>
      <diagonal style="thin">
        <color indexed="64"/>
      </diagonal>
    </border>
    <border>
      <left/>
      <right/>
      <top style="thin">
        <color auto="1"/>
      </top>
      <bottom style="hair">
        <color auto="1"/>
      </bottom>
      <diagonal/>
    </border>
    <border>
      <left/>
      <right/>
      <top style="hair">
        <color auto="1"/>
      </top>
      <bottom style="thin">
        <color auto="1"/>
      </bottom>
      <diagonal/>
    </border>
    <border>
      <left style="hair">
        <color auto="1"/>
      </left>
      <right/>
      <top style="thin">
        <color auto="1"/>
      </top>
      <bottom/>
      <diagonal/>
    </border>
    <border>
      <left/>
      <right/>
      <top style="hair">
        <color auto="1"/>
      </top>
      <bottom style="thin">
        <color indexed="64"/>
      </bottom>
      <diagonal/>
    </border>
    <border diagonalDown="1">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right/>
      <top/>
      <bottom style="thin">
        <color auto="1"/>
      </bottom>
      <diagonal/>
    </border>
    <border>
      <left/>
      <right/>
      <top/>
      <bottom style="hair">
        <color auto="1"/>
      </bottom>
      <diagonal/>
    </border>
    <border>
      <left/>
      <right style="hair">
        <color auto="1"/>
      </right>
      <top style="hair">
        <color auto="1"/>
      </top>
      <bottom style="thin">
        <color auto="1"/>
      </bottom>
      <diagonal/>
    </border>
    <border>
      <left/>
      <right/>
      <top style="hair">
        <color auto="1"/>
      </top>
      <bottom style="hair">
        <color auto="1"/>
      </bottom>
      <diagonal/>
    </border>
    <border>
      <left/>
      <right style="hair">
        <color auto="1"/>
      </right>
      <top style="hair">
        <color auto="1"/>
      </top>
      <bottom style="thin">
        <color indexed="64"/>
      </bottom>
      <diagonal/>
    </border>
    <border>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indexed="64"/>
      </bottom>
      <diagonal/>
    </border>
    <border>
      <left style="hair">
        <color auto="1"/>
      </left>
      <right style="thin">
        <color auto="1"/>
      </right>
      <top/>
      <bottom style="hair">
        <color auto="1"/>
      </bottom>
      <diagonal/>
    </border>
    <border>
      <left style="medium">
        <color indexed="64"/>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9" xfId="0" applyFont="1" applyBorder="1" applyAlignment="1">
      <alignment vertical="center"/>
    </xf>
    <xf numFmtId="0" fontId="7" fillId="0" borderId="0" xfId="0" applyFont="1">
      <alignment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Border="1" applyAlignment="1">
      <alignment horizontal="center" vertical="center"/>
    </xf>
    <xf numFmtId="0" fontId="9" fillId="0" borderId="9"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6" fillId="0" borderId="21" xfId="0" applyFont="1" applyFill="1" applyBorder="1">
      <alignment vertical="center"/>
    </xf>
    <xf numFmtId="176" fontId="5" fillId="0" borderId="19" xfId="0" applyNumberFormat="1" applyFont="1" applyFill="1" applyBorder="1" applyAlignment="1">
      <alignment horizontal="center" vertical="center"/>
    </xf>
    <xf numFmtId="176" fontId="5" fillId="0" borderId="22" xfId="0" applyNumberFormat="1" applyFont="1" applyFill="1" applyBorder="1" applyAlignment="1">
      <alignment horizontal="center" vertical="center"/>
    </xf>
    <xf numFmtId="0" fontId="6" fillId="0" borderId="23" xfId="0" applyFont="1" applyFill="1" applyBorder="1">
      <alignment vertical="center"/>
    </xf>
    <xf numFmtId="0" fontId="6" fillId="0" borderId="24" xfId="0" applyFont="1" applyFill="1" applyBorder="1">
      <alignment vertical="center"/>
    </xf>
    <xf numFmtId="0" fontId="6" fillId="0" borderId="25" xfId="0" applyFont="1" applyFill="1" applyBorder="1">
      <alignment vertical="center"/>
    </xf>
    <xf numFmtId="176" fontId="5" fillId="0" borderId="26" xfId="0" applyNumberFormat="1" applyFont="1" applyFill="1" applyBorder="1" applyAlignment="1">
      <alignment horizontal="center" vertical="center" shrinkToFit="1"/>
    </xf>
    <xf numFmtId="0" fontId="5" fillId="0" borderId="27" xfId="0" applyFont="1" applyBorder="1" applyAlignment="1">
      <alignment horizontal="center" vertical="center"/>
    </xf>
    <xf numFmtId="0" fontId="8" fillId="0" borderId="21" xfId="0" applyFont="1" applyBorder="1" applyAlignment="1">
      <alignment vertical="center"/>
    </xf>
    <xf numFmtId="0" fontId="10" fillId="0" borderId="21" xfId="0" applyFont="1" applyFill="1" applyBorder="1">
      <alignment vertical="center"/>
    </xf>
    <xf numFmtId="0" fontId="11" fillId="0" borderId="21" xfId="0" applyFont="1" applyFill="1" applyBorder="1">
      <alignment vertical="center"/>
    </xf>
    <xf numFmtId="0" fontId="11" fillId="0" borderId="24" xfId="0" applyFont="1" applyFill="1" applyBorder="1">
      <alignment vertical="center"/>
    </xf>
    <xf numFmtId="0" fontId="10" fillId="0" borderId="28" xfId="0" applyFont="1" applyFill="1" applyBorder="1">
      <alignment vertical="center"/>
    </xf>
    <xf numFmtId="0" fontId="10" fillId="0" borderId="29" xfId="0" applyFont="1" applyFill="1" applyBorder="1">
      <alignment vertical="center"/>
    </xf>
    <xf numFmtId="0" fontId="5" fillId="0" borderId="30" xfId="0" applyFont="1"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176" fontId="5" fillId="0" borderId="34" xfId="0" applyNumberFormat="1" applyFont="1" applyFill="1" applyBorder="1" applyAlignment="1">
      <alignment horizontal="center" vertical="center" shrinkToFit="1"/>
    </xf>
    <xf numFmtId="0" fontId="9" fillId="0" borderId="9" xfId="0" applyFont="1" applyBorder="1" applyAlignment="1">
      <alignment horizontal="right" vertical="center"/>
    </xf>
    <xf numFmtId="57" fontId="6" fillId="0" borderId="21" xfId="0" applyNumberFormat="1" applyFont="1" applyFill="1" applyBorder="1" applyAlignment="1">
      <alignment horizontal="center" vertical="center"/>
    </xf>
    <xf numFmtId="57" fontId="6" fillId="0" borderId="35" xfId="0" applyNumberFormat="1" applyFont="1" applyFill="1" applyBorder="1" applyAlignment="1">
      <alignment horizontal="center" vertical="center"/>
    </xf>
    <xf numFmtId="57" fontId="6" fillId="0" borderId="36" xfId="0" applyNumberFormat="1" applyFont="1" applyFill="1" applyBorder="1" applyAlignment="1">
      <alignment horizontal="center" vertical="center"/>
    </xf>
    <xf numFmtId="0" fontId="6" fillId="0" borderId="36" xfId="0" applyFont="1" applyFill="1" applyBorder="1" applyAlignment="1">
      <alignment horizontal="center" vertical="center"/>
    </xf>
    <xf numFmtId="57" fontId="6" fillId="0" borderId="37"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57" fontId="6" fillId="0" borderId="28" xfId="0" applyNumberFormat="1" applyFont="1" applyFill="1" applyBorder="1" applyAlignment="1">
      <alignment horizontal="center" vertical="center"/>
    </xf>
    <xf numFmtId="57" fontId="6" fillId="0" borderId="29" xfId="0" applyNumberFormat="1" applyFont="1" applyFill="1" applyBorder="1" applyAlignment="1">
      <alignment horizontal="center" vertical="center"/>
    </xf>
    <xf numFmtId="0" fontId="6" fillId="0" borderId="29" xfId="0" applyFont="1" applyFill="1" applyBorder="1" applyAlignment="1">
      <alignment horizontal="center" vertical="center"/>
    </xf>
    <xf numFmtId="176" fontId="5" fillId="0" borderId="40" xfId="0" applyNumberFormat="1"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0" borderId="5" xfId="0" applyFont="1" applyBorder="1" applyAlignment="1">
      <alignment horizontal="center" vertical="center" wrapText="1"/>
    </xf>
    <xf numFmtId="177" fontId="6" fillId="0" borderId="12" xfId="0" applyNumberFormat="1" applyFont="1" applyFill="1" applyBorder="1">
      <alignment vertical="center"/>
    </xf>
    <xf numFmtId="176" fontId="6" fillId="0" borderId="3" xfId="0" applyNumberFormat="1" applyFont="1" applyFill="1" applyBorder="1" applyAlignment="1">
      <alignment horizontal="right" vertical="center" shrinkToFit="1"/>
    </xf>
    <xf numFmtId="177" fontId="6" fillId="0" borderId="14" xfId="0" applyNumberFormat="1" applyFont="1" applyFill="1" applyBorder="1">
      <alignment vertical="center"/>
    </xf>
    <xf numFmtId="177" fontId="6" fillId="0" borderId="15" xfId="0" applyNumberFormat="1" applyFont="1" applyFill="1" applyBorder="1">
      <alignment vertical="center"/>
    </xf>
    <xf numFmtId="176" fontId="6" fillId="0" borderId="7" xfId="0" applyNumberFormat="1" applyFont="1" applyFill="1" applyBorder="1" applyAlignment="1">
      <alignment horizontal="right" vertical="center" shrinkToFit="1"/>
    </xf>
    <xf numFmtId="177" fontId="5" fillId="0" borderId="41" xfId="0" applyNumberFormat="1" applyFont="1" applyFill="1" applyBorder="1">
      <alignment vertical="center"/>
    </xf>
    <xf numFmtId="0" fontId="9" fillId="0" borderId="0" xfId="0" applyFont="1" applyBorder="1" applyAlignment="1">
      <alignment horizontal="right" vertical="center"/>
    </xf>
    <xf numFmtId="0" fontId="12" fillId="2" borderId="42" xfId="0" applyFont="1" applyFill="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177" fontId="6" fillId="0" borderId="28" xfId="0" applyNumberFormat="1" applyFont="1" applyFill="1" applyBorder="1">
      <alignment vertical="center"/>
    </xf>
    <xf numFmtId="176" fontId="6" fillId="0" borderId="43" xfId="0" applyNumberFormat="1" applyFont="1" applyFill="1" applyBorder="1" applyAlignment="1">
      <alignment horizontal="right" vertical="center" shrinkToFit="1"/>
    </xf>
    <xf numFmtId="177" fontId="6" fillId="0" borderId="44" xfId="0" applyNumberFormat="1" applyFont="1" applyFill="1" applyBorder="1">
      <alignment vertical="center"/>
    </xf>
    <xf numFmtId="177" fontId="6" fillId="0" borderId="29" xfId="0" applyNumberFormat="1" applyFont="1" applyFill="1" applyBorder="1">
      <alignment vertical="center"/>
    </xf>
    <xf numFmtId="176" fontId="6" fillId="0" borderId="45" xfId="0" applyNumberFormat="1" applyFont="1" applyFill="1" applyBorder="1" applyAlignment="1">
      <alignment horizontal="right" vertical="center" shrinkToFit="1"/>
    </xf>
    <xf numFmtId="177" fontId="5" fillId="0" borderId="46" xfId="0" applyNumberFormat="1" applyFont="1" applyFill="1" applyBorder="1">
      <alignment vertical="center"/>
    </xf>
    <xf numFmtId="0" fontId="12" fillId="0" borderId="19" xfId="0" applyFont="1" applyBorder="1" applyAlignment="1">
      <alignment horizontal="center" vertical="center"/>
    </xf>
    <xf numFmtId="0" fontId="13" fillId="0" borderId="22" xfId="0" applyFont="1" applyBorder="1" applyAlignment="1">
      <alignment horizontal="center" vertical="center" wrapText="1"/>
    </xf>
    <xf numFmtId="176" fontId="6" fillId="0" borderId="21" xfId="0" applyNumberFormat="1" applyFont="1" applyBorder="1">
      <alignment vertical="center"/>
    </xf>
    <xf numFmtId="176" fontId="6" fillId="0" borderId="23" xfId="0" applyNumberFormat="1" applyFont="1" applyBorder="1">
      <alignment vertical="center"/>
    </xf>
    <xf numFmtId="176" fontId="6" fillId="0" borderId="25" xfId="0" applyNumberFormat="1" applyFont="1" applyBorder="1">
      <alignment vertical="center"/>
    </xf>
    <xf numFmtId="176" fontId="6" fillId="0" borderId="24" xfId="0" applyNumberFormat="1" applyFont="1" applyBorder="1">
      <alignment vertical="center"/>
    </xf>
    <xf numFmtId="177" fontId="5" fillId="0" borderId="47" xfId="0" applyNumberFormat="1" applyFont="1" applyFill="1" applyBorder="1">
      <alignment vertical="center"/>
    </xf>
    <xf numFmtId="0" fontId="12" fillId="0" borderId="24" xfId="0" applyFont="1" applyFill="1" applyBorder="1" applyAlignment="1">
      <alignment horizontal="center" vertical="center"/>
    </xf>
    <xf numFmtId="0" fontId="13" fillId="0" borderId="48" xfId="0" applyFont="1" applyBorder="1" applyAlignment="1">
      <alignment horizontal="center" vertical="center" wrapText="1"/>
    </xf>
    <xf numFmtId="176" fontId="6" fillId="0" borderId="49" xfId="0" applyNumberFormat="1" applyFont="1" applyBorder="1">
      <alignment vertical="center"/>
    </xf>
    <xf numFmtId="176" fontId="6" fillId="0" borderId="50" xfId="0" applyNumberFormat="1" applyFont="1" applyFill="1" applyBorder="1" applyAlignment="1">
      <alignment horizontal="right" vertical="center" shrinkToFit="1"/>
    </xf>
    <xf numFmtId="176" fontId="6" fillId="0" borderId="9" xfId="0" applyNumberFormat="1" applyFont="1" applyBorder="1">
      <alignment vertical="center"/>
    </xf>
    <xf numFmtId="176" fontId="6" fillId="0" borderId="51" xfId="0" applyNumberFormat="1" applyFont="1" applyBorder="1">
      <alignment vertical="center"/>
    </xf>
    <xf numFmtId="176" fontId="6" fillId="0" borderId="52" xfId="0" applyNumberFormat="1" applyFont="1" applyFill="1" applyBorder="1" applyAlignment="1">
      <alignment horizontal="right" vertical="center" shrinkToFit="1"/>
    </xf>
    <xf numFmtId="176" fontId="9" fillId="0" borderId="48" xfId="0" applyNumberFormat="1" applyFont="1" applyFill="1" applyBorder="1" applyAlignment="1">
      <alignment horizontal="right" vertical="center"/>
    </xf>
    <xf numFmtId="0" fontId="14" fillId="0" borderId="0" xfId="0" applyFont="1" applyAlignment="1">
      <alignment horizontal="center"/>
    </xf>
    <xf numFmtId="0" fontId="15" fillId="0" borderId="0" xfId="0" applyFont="1" applyAlignment="1">
      <alignment horizontal="center" vertical="center"/>
    </xf>
    <xf numFmtId="0" fontId="12" fillId="2" borderId="53" xfId="0" applyFont="1" applyFill="1" applyBorder="1" applyAlignment="1">
      <alignment horizontal="center" vertical="center"/>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176" fontId="6" fillId="0" borderId="56" xfId="0" applyNumberFormat="1" applyFont="1" applyFill="1" applyBorder="1">
      <alignment vertical="center"/>
    </xf>
    <xf numFmtId="176" fontId="6" fillId="0" borderId="54" xfId="0" applyNumberFormat="1" applyFont="1" applyFill="1" applyBorder="1">
      <alignment vertical="center"/>
    </xf>
    <xf numFmtId="176" fontId="6" fillId="0" borderId="57" xfId="0" applyNumberFormat="1" applyFont="1" applyFill="1" applyBorder="1">
      <alignment vertical="center"/>
    </xf>
    <xf numFmtId="176" fontId="6" fillId="0" borderId="58" xfId="0" applyNumberFormat="1" applyFont="1" applyFill="1" applyBorder="1">
      <alignment vertical="center"/>
    </xf>
    <xf numFmtId="176" fontId="6" fillId="0" borderId="59" xfId="0" applyNumberFormat="1" applyFont="1" applyFill="1" applyBorder="1">
      <alignment vertical="center"/>
    </xf>
    <xf numFmtId="176" fontId="6" fillId="0" borderId="60" xfId="0" applyNumberFormat="1" applyFont="1" applyFill="1" applyBorder="1">
      <alignment vertical="center"/>
    </xf>
    <xf numFmtId="176" fontId="16" fillId="0" borderId="54" xfId="0" applyNumberFormat="1" applyFont="1" applyFill="1" applyBorder="1">
      <alignment vertical="center"/>
    </xf>
    <xf numFmtId="176" fontId="17" fillId="3" borderId="61" xfId="0" applyNumberFormat="1" applyFont="1" applyFill="1" applyBorder="1">
      <alignment vertical="center"/>
    </xf>
    <xf numFmtId="176" fontId="18" fillId="0" borderId="0" xfId="0" applyNumberFormat="1" applyFont="1" applyFill="1" applyBorder="1">
      <alignment vertical="center"/>
    </xf>
    <xf numFmtId="0" fontId="2" fillId="0" borderId="0" xfId="0" applyFont="1" applyBorder="1">
      <alignment vertical="center"/>
    </xf>
    <xf numFmtId="176" fontId="5" fillId="4" borderId="19" xfId="0" applyNumberFormat="1" applyFont="1" applyFill="1" applyBorder="1" applyAlignment="1">
      <alignment horizontal="center" vertical="center"/>
    </xf>
    <xf numFmtId="176" fontId="5" fillId="5" borderId="26" xfId="0" applyNumberFormat="1" applyFont="1" applyFill="1" applyBorder="1" applyAlignment="1">
      <alignment horizontal="center" vertical="center" shrinkToFit="1"/>
    </xf>
    <xf numFmtId="176" fontId="5" fillId="5" borderId="34" xfId="0" applyNumberFormat="1" applyFont="1" applyFill="1" applyBorder="1" applyAlignment="1">
      <alignment horizontal="center" vertical="center" shrinkToFit="1"/>
    </xf>
    <xf numFmtId="176" fontId="5" fillId="4" borderId="38" xfId="0" applyNumberFormat="1" applyFont="1" applyFill="1" applyBorder="1" applyAlignment="1">
      <alignment horizontal="center" vertical="center"/>
    </xf>
    <xf numFmtId="176" fontId="5" fillId="5" borderId="40" xfId="0" applyNumberFormat="1" applyFont="1" applyFill="1" applyBorder="1" applyAlignment="1">
      <alignment horizontal="center" vertical="center" shrinkToFit="1"/>
    </xf>
    <xf numFmtId="176" fontId="6" fillId="4" borderId="56" xfId="0" applyNumberFormat="1" applyFont="1" applyFill="1" applyBorder="1">
      <alignment vertical="center"/>
    </xf>
    <xf numFmtId="176" fontId="6" fillId="5" borderId="56" xfId="0" applyNumberFormat="1" applyFont="1" applyFill="1" applyBorder="1">
      <alignment vertical="center"/>
    </xf>
    <xf numFmtId="176" fontId="5" fillId="0" borderId="62" xfId="0" applyNumberFormat="1" applyFont="1" applyFill="1" applyBorder="1">
      <alignment vertical="center"/>
    </xf>
  </cellXfs>
  <cellStyles count="1">
    <cellStyle name="標準" xfId="0" builtinId="0"/>
  </cellStyle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304800</xdr:colOff>
      <xdr:row>21</xdr:row>
      <xdr:rowOff>17145</xdr:rowOff>
    </xdr:from>
    <xdr:to xmlns:xdr="http://schemas.openxmlformats.org/drawingml/2006/spreadsheetDrawing">
      <xdr:col>11</xdr:col>
      <xdr:colOff>561340</xdr:colOff>
      <xdr:row>21</xdr:row>
      <xdr:rowOff>256540</xdr:rowOff>
    </xdr:to>
    <xdr:sp macro="" textlink="">
      <xdr:nvSpPr>
        <xdr:cNvPr id="2" name="屈折矢印 1"/>
        <xdr:cNvSpPr/>
      </xdr:nvSpPr>
      <xdr:spPr>
        <a:xfrm>
          <a:off x="10325100" y="5684520"/>
          <a:ext cx="256540" cy="239395"/>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304800</xdr:colOff>
      <xdr:row>21</xdr:row>
      <xdr:rowOff>17145</xdr:rowOff>
    </xdr:from>
    <xdr:to xmlns:xdr="http://schemas.openxmlformats.org/drawingml/2006/spreadsheetDrawing">
      <xdr:col>11</xdr:col>
      <xdr:colOff>561340</xdr:colOff>
      <xdr:row>21</xdr:row>
      <xdr:rowOff>256540</xdr:rowOff>
    </xdr:to>
    <xdr:sp macro="" textlink="">
      <xdr:nvSpPr>
        <xdr:cNvPr id="2" name="屈折矢印 1"/>
        <xdr:cNvSpPr/>
      </xdr:nvSpPr>
      <xdr:spPr>
        <a:xfrm>
          <a:off x="10325100" y="5684520"/>
          <a:ext cx="256540" cy="239395"/>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304800</xdr:colOff>
      <xdr:row>21</xdr:row>
      <xdr:rowOff>17145</xdr:rowOff>
    </xdr:from>
    <xdr:to xmlns:xdr="http://schemas.openxmlformats.org/drawingml/2006/spreadsheetDrawing">
      <xdr:col>11</xdr:col>
      <xdr:colOff>561340</xdr:colOff>
      <xdr:row>21</xdr:row>
      <xdr:rowOff>256540</xdr:rowOff>
    </xdr:to>
    <xdr:sp macro="" textlink="">
      <xdr:nvSpPr>
        <xdr:cNvPr id="2" name="屈折矢印 1"/>
        <xdr:cNvSpPr/>
      </xdr:nvSpPr>
      <xdr:spPr>
        <a:xfrm>
          <a:off x="10325100" y="5684520"/>
          <a:ext cx="256540" cy="239395"/>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352425</xdr:colOff>
      <xdr:row>21</xdr:row>
      <xdr:rowOff>28575</xdr:rowOff>
    </xdr:from>
    <xdr:to xmlns:xdr="http://schemas.openxmlformats.org/drawingml/2006/spreadsheetDrawing">
      <xdr:col>11</xdr:col>
      <xdr:colOff>608965</xdr:colOff>
      <xdr:row>21</xdr:row>
      <xdr:rowOff>267335</xdr:rowOff>
    </xdr:to>
    <xdr:sp macro="" textlink="">
      <xdr:nvSpPr>
        <xdr:cNvPr id="2" name="屈折矢印 1"/>
        <xdr:cNvSpPr/>
      </xdr:nvSpPr>
      <xdr:spPr>
        <a:xfrm>
          <a:off x="10372725" y="5695950"/>
          <a:ext cx="256540" cy="238760"/>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18415</xdr:colOff>
      <xdr:row>0</xdr:row>
      <xdr:rowOff>124460</xdr:rowOff>
    </xdr:from>
    <xdr:to xmlns:xdr="http://schemas.openxmlformats.org/drawingml/2006/spreadsheetDrawing">
      <xdr:col>10</xdr:col>
      <xdr:colOff>789940</xdr:colOff>
      <xdr:row>3</xdr:row>
      <xdr:rowOff>135255</xdr:rowOff>
    </xdr:to>
    <xdr:sp macro="" textlink="">
      <xdr:nvSpPr>
        <xdr:cNvPr id="3" name="図形 3"/>
        <xdr:cNvSpPr/>
      </xdr:nvSpPr>
      <xdr:spPr>
        <a:xfrm>
          <a:off x="6466840" y="124460"/>
          <a:ext cx="3324225" cy="696595"/>
        </a:xfrm>
        <a:prstGeom prst="roundRect">
          <a:avLst/>
        </a:prstGeom>
        <a:solidFill>
          <a:srgbClr val="FFFF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000">
              <a:solidFill>
                <a:srgbClr val="FF0000"/>
              </a:solidFill>
            </a:rPr>
            <a:t>市内に本店登記を有する法人又は市内に住所及び店舗等を有する個人事業主から購入した場合</a:t>
          </a:r>
          <a:endParaRPr kumimoji="1" lang="ja-JP" altLang="en-US"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11</xdr:col>
      <xdr:colOff>400685</xdr:colOff>
      <xdr:row>21</xdr:row>
      <xdr:rowOff>8890</xdr:rowOff>
    </xdr:from>
    <xdr:to xmlns:xdr="http://schemas.openxmlformats.org/drawingml/2006/spreadsheetDrawing">
      <xdr:col>11</xdr:col>
      <xdr:colOff>657225</xdr:colOff>
      <xdr:row>21</xdr:row>
      <xdr:rowOff>247650</xdr:rowOff>
    </xdr:to>
    <xdr:sp macro="" textlink="">
      <xdr:nvSpPr>
        <xdr:cNvPr id="2" name="屈折矢印 1"/>
        <xdr:cNvSpPr/>
      </xdr:nvSpPr>
      <xdr:spPr>
        <a:xfrm>
          <a:off x="10420985" y="5676265"/>
          <a:ext cx="256540" cy="238760"/>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18415</xdr:colOff>
      <xdr:row>0</xdr:row>
      <xdr:rowOff>124460</xdr:rowOff>
    </xdr:from>
    <xdr:to xmlns:xdr="http://schemas.openxmlformats.org/drawingml/2006/spreadsheetDrawing">
      <xdr:col>10</xdr:col>
      <xdr:colOff>789940</xdr:colOff>
      <xdr:row>3</xdr:row>
      <xdr:rowOff>135255</xdr:rowOff>
    </xdr:to>
    <xdr:sp macro="" textlink="">
      <xdr:nvSpPr>
        <xdr:cNvPr id="3" name="図形 3"/>
        <xdr:cNvSpPr/>
      </xdr:nvSpPr>
      <xdr:spPr>
        <a:xfrm>
          <a:off x="6466840" y="124460"/>
          <a:ext cx="3324225" cy="696595"/>
        </a:xfrm>
        <a:prstGeom prst="roundRect">
          <a:avLst/>
        </a:prstGeom>
        <a:solidFill>
          <a:srgbClr val="FFFF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000">
              <a:solidFill>
                <a:srgbClr val="FF0000"/>
              </a:solidFill>
            </a:rPr>
            <a:t>市外に本店登記を有する法人の</a:t>
          </a:r>
          <a:endParaRPr kumimoji="1" lang="ja-JP" altLang="en-US" sz="1000">
            <a:solidFill>
              <a:srgbClr val="FF0000"/>
            </a:solidFill>
          </a:endParaRPr>
        </a:p>
        <a:p>
          <a:pPr algn="ctr"/>
          <a:r>
            <a:rPr kumimoji="1" lang="ja-JP" altLang="en-US" sz="1000">
              <a:solidFill>
                <a:srgbClr val="FF0000"/>
              </a:solidFill>
            </a:rPr>
            <a:t>市内にある店舗から購入した場合</a:t>
          </a: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sheetPr>
  <dimension ref="A1:M22"/>
  <sheetViews>
    <sheetView tabSelected="1" workbookViewId="0">
      <selection activeCell="J13" sqref="J13"/>
    </sheetView>
  </sheetViews>
  <sheetFormatPr defaultRowHeight="13.5"/>
  <cols>
    <col min="1" max="1" width="12.125" style="1" customWidth="1"/>
    <col min="2" max="2" width="5.625" style="1" customWidth="1"/>
    <col min="3" max="3" width="15.875" style="1" customWidth="1"/>
    <col min="4" max="4" width="21.25" style="1" customWidth="1"/>
    <col min="5" max="5" width="10.125" style="1" customWidth="1"/>
    <col min="6" max="6" width="9.25" style="1" customWidth="1"/>
    <col min="7" max="7" width="10.375" style="1" customWidth="1"/>
    <col min="8" max="8" width="11.625" style="1" customWidth="1"/>
    <col min="9" max="9" width="10.625" style="1" customWidth="1"/>
    <col min="10" max="10" width="11.25" style="1" customWidth="1"/>
    <col min="11" max="11" width="13.375" style="1" customWidth="1"/>
    <col min="12" max="12" width="14" style="1" customWidth="1"/>
    <col min="13" max="16384" width="9" style="1" customWidth="1"/>
  </cols>
  <sheetData>
    <row r="1" spans="1:12" ht="18" customHeight="1">
      <c r="A1" s="2" t="s">
        <v>39</v>
      </c>
      <c r="E1" s="2"/>
      <c r="F1" s="2"/>
      <c r="G1" s="2"/>
      <c r="H1" s="2"/>
      <c r="I1" s="2"/>
      <c r="J1" s="2"/>
      <c r="K1" s="2"/>
      <c r="L1" s="2"/>
    </row>
    <row r="2" spans="1:12" ht="22.5" customHeight="1">
      <c r="A2" s="3" t="s">
        <v>16</v>
      </c>
      <c r="B2" s="16"/>
      <c r="C2" s="16"/>
      <c r="D2" s="16"/>
      <c r="E2" s="2"/>
      <c r="F2" s="2"/>
      <c r="G2" s="2"/>
      <c r="H2" s="2"/>
      <c r="I2" s="2"/>
      <c r="J2" s="2"/>
      <c r="K2" s="2"/>
      <c r="L2" s="98" t="s">
        <v>14</v>
      </c>
    </row>
    <row r="4" spans="1:12">
      <c r="A4" s="1" t="s">
        <v>40</v>
      </c>
    </row>
    <row r="5" spans="1:12" ht="8.25" customHeight="1">
      <c r="A5" s="2"/>
      <c r="B5" s="2"/>
      <c r="C5" s="2"/>
      <c r="D5" s="2"/>
      <c r="E5" s="2"/>
      <c r="F5" s="2"/>
      <c r="G5" s="2"/>
      <c r="H5" s="2"/>
      <c r="I5" s="2"/>
      <c r="J5" s="2"/>
      <c r="K5" s="2"/>
      <c r="L5" s="99"/>
    </row>
    <row r="6" spans="1:12" ht="21.75" customHeight="1">
      <c r="A6" s="4" t="s">
        <v>1</v>
      </c>
      <c r="B6" s="17" t="s">
        <v>5</v>
      </c>
      <c r="C6" s="28" t="s">
        <v>9</v>
      </c>
      <c r="D6" s="39"/>
      <c r="E6" s="39"/>
      <c r="F6" s="39"/>
      <c r="G6" s="39"/>
      <c r="H6" s="65" t="s">
        <v>17</v>
      </c>
      <c r="I6" s="74"/>
      <c r="J6" s="74"/>
      <c r="K6" s="74"/>
      <c r="L6" s="100"/>
    </row>
    <row r="7" spans="1:12" ht="21.75" customHeight="1">
      <c r="A7" s="5"/>
      <c r="B7" s="18"/>
      <c r="C7" s="29" t="s">
        <v>2</v>
      </c>
      <c r="D7" s="29" t="s">
        <v>3</v>
      </c>
      <c r="E7" s="46" t="s">
        <v>11</v>
      </c>
      <c r="F7" s="46" t="s">
        <v>10</v>
      </c>
      <c r="G7" s="46" t="s">
        <v>8</v>
      </c>
      <c r="H7" s="66" t="s">
        <v>29</v>
      </c>
      <c r="I7" s="75" t="s">
        <v>18</v>
      </c>
      <c r="J7" s="83" t="s">
        <v>19</v>
      </c>
      <c r="K7" s="90" t="s">
        <v>23</v>
      </c>
      <c r="L7" s="101" t="s">
        <v>24</v>
      </c>
    </row>
    <row r="8" spans="1:12" ht="44.25" customHeight="1">
      <c r="A8" s="6"/>
      <c r="B8" s="19"/>
      <c r="C8" s="30"/>
      <c r="D8" s="30"/>
      <c r="E8" s="47"/>
      <c r="F8" s="47"/>
      <c r="G8" s="47"/>
      <c r="H8" s="66" t="s">
        <v>30</v>
      </c>
      <c r="I8" s="76" t="s">
        <v>20</v>
      </c>
      <c r="J8" s="84" t="s">
        <v>22</v>
      </c>
      <c r="K8" s="91" t="s">
        <v>0</v>
      </c>
      <c r="L8" s="102"/>
    </row>
    <row r="9" spans="1:12" ht="21.75" customHeight="1">
      <c r="A9" s="7" t="s">
        <v>6</v>
      </c>
      <c r="B9" s="20"/>
      <c r="C9" s="31"/>
      <c r="D9" s="40"/>
      <c r="E9" s="48"/>
      <c r="F9" s="54"/>
      <c r="G9" s="58"/>
      <c r="H9" s="67"/>
      <c r="I9" s="77"/>
      <c r="J9" s="85"/>
      <c r="K9" s="92"/>
      <c r="L9" s="103"/>
    </row>
    <row r="10" spans="1:12" ht="21.75" customHeight="1">
      <c r="A10" s="8"/>
      <c r="B10" s="21"/>
      <c r="C10" s="32" t="s">
        <v>33</v>
      </c>
      <c r="D10" s="32"/>
      <c r="E10" s="32"/>
      <c r="F10" s="32"/>
      <c r="G10" s="59"/>
      <c r="H10" s="68" t="s">
        <v>13</v>
      </c>
      <c r="I10" s="78"/>
      <c r="J10" s="78"/>
      <c r="K10" s="93"/>
      <c r="L10" s="104"/>
    </row>
    <row r="11" spans="1:12" ht="21.75" customHeight="1">
      <c r="A11" s="9" t="s">
        <v>32</v>
      </c>
      <c r="B11" s="20"/>
      <c r="C11" s="31"/>
      <c r="D11" s="40"/>
      <c r="E11" s="48"/>
      <c r="F11" s="54"/>
      <c r="G11" s="58"/>
      <c r="H11" s="67"/>
      <c r="I11" s="79"/>
      <c r="J11" s="86"/>
      <c r="K11" s="94"/>
      <c r="L11" s="105"/>
    </row>
    <row r="12" spans="1:12" ht="21.75" customHeight="1">
      <c r="A12" s="10"/>
      <c r="B12" s="22"/>
      <c r="C12" s="33" t="s">
        <v>27</v>
      </c>
      <c r="D12" s="33"/>
      <c r="E12" s="32"/>
      <c r="F12" s="33"/>
      <c r="G12" s="60"/>
      <c r="H12" s="68" t="s">
        <v>13</v>
      </c>
      <c r="I12" s="78"/>
      <c r="J12" s="78"/>
      <c r="K12" s="93"/>
      <c r="L12" s="106"/>
    </row>
    <row r="13" spans="1:12" ht="21.75" customHeight="1">
      <c r="A13" s="9" t="s">
        <v>25</v>
      </c>
      <c r="B13" s="20"/>
      <c r="C13" s="31"/>
      <c r="D13" s="40"/>
      <c r="E13" s="48"/>
      <c r="F13" s="54"/>
      <c r="G13" s="58"/>
      <c r="H13" s="67"/>
      <c r="I13" s="79"/>
      <c r="J13" s="86"/>
      <c r="K13" s="94"/>
      <c r="L13" s="105"/>
    </row>
    <row r="14" spans="1:12" ht="21.75" customHeight="1">
      <c r="A14" s="10"/>
      <c r="B14" s="22"/>
      <c r="C14" s="33" t="s">
        <v>12</v>
      </c>
      <c r="D14" s="33"/>
      <c r="E14" s="33"/>
      <c r="F14" s="33"/>
      <c r="G14" s="60"/>
      <c r="H14" s="68" t="s">
        <v>13</v>
      </c>
      <c r="I14" s="78"/>
      <c r="J14" s="78"/>
      <c r="K14" s="93"/>
      <c r="L14" s="106"/>
    </row>
    <row r="15" spans="1:12" ht="21.75" customHeight="1">
      <c r="A15" s="11" t="s">
        <v>26</v>
      </c>
      <c r="B15" s="23"/>
      <c r="C15" s="34"/>
      <c r="D15" s="41"/>
      <c r="E15" s="49"/>
      <c r="F15" s="55"/>
      <c r="G15" s="61"/>
      <c r="H15" s="69"/>
      <c r="I15" s="77"/>
      <c r="J15" s="87"/>
      <c r="K15" s="92"/>
      <c r="L15" s="105"/>
    </row>
    <row r="16" spans="1:12" ht="21.75" customHeight="1">
      <c r="A16" s="12"/>
      <c r="B16" s="24"/>
      <c r="C16" s="35"/>
      <c r="D16" s="42"/>
      <c r="E16" s="50"/>
      <c r="F16" s="56"/>
      <c r="G16" s="62"/>
      <c r="H16" s="70"/>
      <c r="I16" s="80"/>
      <c r="J16" s="88"/>
      <c r="K16" s="95"/>
      <c r="L16" s="107"/>
    </row>
    <row r="17" spans="1:13" ht="21.75" customHeight="1">
      <c r="A17" s="12"/>
      <c r="B17" s="24"/>
      <c r="C17" s="36"/>
      <c r="D17" s="42"/>
      <c r="E17" s="50"/>
      <c r="F17" s="56"/>
      <c r="G17" s="62"/>
      <c r="H17" s="70"/>
      <c r="I17" s="80"/>
      <c r="J17" s="88"/>
      <c r="K17" s="95"/>
      <c r="L17" s="108"/>
    </row>
    <row r="18" spans="1:13" ht="21.75" customHeight="1">
      <c r="A18" s="12"/>
      <c r="B18" s="24"/>
      <c r="C18" s="36"/>
      <c r="D18" s="43"/>
      <c r="E18" s="50"/>
      <c r="F18" s="56"/>
      <c r="G18" s="62"/>
      <c r="H18" s="70"/>
      <c r="I18" s="80"/>
      <c r="J18" s="88"/>
      <c r="K18" s="95"/>
      <c r="L18" s="108"/>
    </row>
    <row r="19" spans="1:13" ht="21.75" customHeight="1">
      <c r="A19" s="12"/>
      <c r="B19" s="24"/>
      <c r="C19" s="35"/>
      <c r="D19" s="44"/>
      <c r="E19" s="51"/>
      <c r="F19" s="57"/>
      <c r="G19" s="63"/>
      <c r="H19" s="70"/>
      <c r="I19" s="80"/>
      <c r="J19" s="88"/>
      <c r="K19" s="95"/>
      <c r="L19" s="103"/>
    </row>
    <row r="20" spans="1:13" ht="21.75" customHeight="1">
      <c r="A20" s="13"/>
      <c r="B20" s="25"/>
      <c r="C20" s="37" t="s">
        <v>34</v>
      </c>
      <c r="D20" s="37"/>
      <c r="E20" s="52"/>
      <c r="F20" s="37"/>
      <c r="G20" s="64"/>
      <c r="H20" s="71" t="s">
        <v>13</v>
      </c>
      <c r="I20" s="81"/>
      <c r="J20" s="81"/>
      <c r="K20" s="96"/>
      <c r="L20" s="109">
        <f>SUM(L15:L19)</f>
        <v>0</v>
      </c>
    </row>
    <row r="21" spans="1:13" ht="21.75" customHeight="1">
      <c r="A21" s="14" t="s">
        <v>7</v>
      </c>
      <c r="B21" s="26"/>
      <c r="C21" s="38"/>
      <c r="D21" s="45"/>
      <c r="E21" s="45"/>
      <c r="F21" s="45"/>
      <c r="G21" s="45"/>
      <c r="H21" s="72"/>
      <c r="I21" s="82"/>
      <c r="J21" s="89"/>
      <c r="K21" s="97" t="s">
        <v>15</v>
      </c>
      <c r="L21" s="110"/>
    </row>
    <row r="22" spans="1:13" ht="24.75" customHeight="1">
      <c r="A22" s="15"/>
      <c r="B22" s="27"/>
      <c r="C22" s="27"/>
      <c r="D22" s="27"/>
      <c r="E22" s="53" t="s">
        <v>37</v>
      </c>
      <c r="F22" s="53"/>
      <c r="G22" s="53"/>
      <c r="H22" s="73"/>
      <c r="I22" s="73"/>
      <c r="J22" s="73"/>
      <c r="K22" s="53"/>
      <c r="L22" s="111"/>
      <c r="M22" s="112"/>
    </row>
  </sheetData>
  <mergeCells count="29">
    <mergeCell ref="H6:L6"/>
    <mergeCell ref="C10:G10"/>
    <mergeCell ref="H10:K10"/>
    <mergeCell ref="C12:G12"/>
    <mergeCell ref="H12:K12"/>
    <mergeCell ref="C14:G14"/>
    <mergeCell ref="H14:K14"/>
    <mergeCell ref="C20:G20"/>
    <mergeCell ref="H20:K20"/>
    <mergeCell ref="C21:G21"/>
    <mergeCell ref="H21:J21"/>
    <mergeCell ref="E22:K22"/>
    <mergeCell ref="A6:A8"/>
    <mergeCell ref="B6:B8"/>
    <mergeCell ref="C7:C8"/>
    <mergeCell ref="D7:D8"/>
    <mergeCell ref="E7:E8"/>
    <mergeCell ref="F7:F8"/>
    <mergeCell ref="G7:G8"/>
    <mergeCell ref="L7:L8"/>
    <mergeCell ref="A9:A10"/>
    <mergeCell ref="B9:B10"/>
    <mergeCell ref="A11:A12"/>
    <mergeCell ref="B11:B12"/>
    <mergeCell ref="A13:A14"/>
    <mergeCell ref="B13:B14"/>
    <mergeCell ref="A15:A20"/>
    <mergeCell ref="B15:B20"/>
    <mergeCell ref="E15:E19"/>
  </mergeCells>
  <phoneticPr fontId="1"/>
  <pageMargins left="0.25" right="0.25" top="0.75" bottom="0.75" header="0.3" footer="0.3"/>
  <pageSetup paperSize="9" fitToWidth="1" fitToHeight="0" orientation="landscape" usePrinterDefaults="1"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7"/>
  </sheetPr>
  <dimension ref="A1:M22"/>
  <sheetViews>
    <sheetView workbookViewId="0">
      <selection activeCell="C16" sqref="C16"/>
    </sheetView>
  </sheetViews>
  <sheetFormatPr defaultRowHeight="13.5"/>
  <cols>
    <col min="1" max="1" width="12.125" style="1" customWidth="1"/>
    <col min="2" max="2" width="5.625" style="1" customWidth="1"/>
    <col min="3" max="3" width="15.875" style="1" customWidth="1"/>
    <col min="4" max="4" width="21.25" style="1" customWidth="1"/>
    <col min="5" max="5" width="10.125" style="1" customWidth="1"/>
    <col min="6" max="6" width="9.25" style="1" customWidth="1"/>
    <col min="7" max="7" width="10.375" style="1" customWidth="1"/>
    <col min="8" max="8" width="11.625" style="1" customWidth="1"/>
    <col min="9" max="9" width="10.625" style="1" customWidth="1"/>
    <col min="10" max="10" width="11.25" style="1" customWidth="1"/>
    <col min="11" max="11" width="13.375" style="1" customWidth="1"/>
    <col min="12" max="12" width="14" style="1" customWidth="1"/>
    <col min="13" max="16384" width="9" style="1" customWidth="1"/>
  </cols>
  <sheetData>
    <row r="1" spans="1:12" ht="18" customHeight="1">
      <c r="A1" s="2" t="s">
        <v>28</v>
      </c>
      <c r="E1" s="2"/>
      <c r="F1" s="2"/>
      <c r="G1" s="2"/>
      <c r="H1" s="2"/>
      <c r="I1" s="2"/>
      <c r="J1" s="2"/>
      <c r="K1" s="2"/>
      <c r="L1" s="2"/>
    </row>
    <row r="2" spans="1:12" ht="22.5" customHeight="1">
      <c r="A2" s="3" t="s">
        <v>16</v>
      </c>
      <c r="B2" s="16"/>
      <c r="C2" s="16"/>
      <c r="D2" s="16"/>
      <c r="E2" s="2"/>
      <c r="F2" s="2"/>
      <c r="G2" s="2"/>
      <c r="H2" s="2"/>
      <c r="I2" s="2"/>
      <c r="J2" s="2"/>
      <c r="K2" s="2"/>
      <c r="L2" s="98" t="s">
        <v>14</v>
      </c>
    </row>
    <row r="4" spans="1:12">
      <c r="A4" s="1" t="s">
        <v>36</v>
      </c>
    </row>
    <row r="5" spans="1:12" ht="8.25" customHeight="1">
      <c r="A5" s="2"/>
      <c r="B5" s="2"/>
      <c r="C5" s="2"/>
      <c r="D5" s="2"/>
      <c r="E5" s="2"/>
      <c r="F5" s="2"/>
      <c r="G5" s="2"/>
      <c r="H5" s="2"/>
      <c r="I5" s="2"/>
      <c r="J5" s="2"/>
      <c r="K5" s="2"/>
      <c r="L5" s="99"/>
    </row>
    <row r="6" spans="1:12" ht="21.75" customHeight="1">
      <c r="A6" s="4" t="s">
        <v>1</v>
      </c>
      <c r="B6" s="17" t="s">
        <v>5</v>
      </c>
      <c r="C6" s="28" t="s">
        <v>9</v>
      </c>
      <c r="D6" s="39"/>
      <c r="E6" s="39"/>
      <c r="F6" s="39"/>
      <c r="G6" s="39"/>
      <c r="H6" s="65" t="s">
        <v>17</v>
      </c>
      <c r="I6" s="74"/>
      <c r="J6" s="74"/>
      <c r="K6" s="74"/>
      <c r="L6" s="100"/>
    </row>
    <row r="7" spans="1:12" ht="21.75" customHeight="1">
      <c r="A7" s="5"/>
      <c r="B7" s="18"/>
      <c r="C7" s="29" t="s">
        <v>2</v>
      </c>
      <c r="D7" s="29" t="s">
        <v>3</v>
      </c>
      <c r="E7" s="46" t="s">
        <v>11</v>
      </c>
      <c r="F7" s="46" t="s">
        <v>10</v>
      </c>
      <c r="G7" s="46" t="s">
        <v>8</v>
      </c>
      <c r="H7" s="66" t="s">
        <v>29</v>
      </c>
      <c r="I7" s="75" t="s">
        <v>18</v>
      </c>
      <c r="J7" s="83" t="s">
        <v>19</v>
      </c>
      <c r="K7" s="90" t="s">
        <v>23</v>
      </c>
      <c r="L7" s="101" t="s">
        <v>24</v>
      </c>
    </row>
    <row r="8" spans="1:12" ht="44.25" customHeight="1">
      <c r="A8" s="6"/>
      <c r="B8" s="19"/>
      <c r="C8" s="30"/>
      <c r="D8" s="30"/>
      <c r="E8" s="47"/>
      <c r="F8" s="47"/>
      <c r="G8" s="47"/>
      <c r="H8" s="66" t="s">
        <v>30</v>
      </c>
      <c r="I8" s="76" t="s">
        <v>20</v>
      </c>
      <c r="J8" s="84" t="s">
        <v>22</v>
      </c>
      <c r="K8" s="91" t="s">
        <v>0</v>
      </c>
      <c r="L8" s="102"/>
    </row>
    <row r="9" spans="1:12" ht="21.75" customHeight="1">
      <c r="A9" s="7" t="s">
        <v>6</v>
      </c>
      <c r="B9" s="20"/>
      <c r="C9" s="31"/>
      <c r="D9" s="40"/>
      <c r="E9" s="48"/>
      <c r="F9" s="54"/>
      <c r="G9" s="58"/>
      <c r="H9" s="67"/>
      <c r="I9" s="77"/>
      <c r="J9" s="85">
        <f>H9-I9</f>
        <v>0</v>
      </c>
      <c r="K9" s="92">
        <f>ROUNDDOWN(J9/5,-3)</f>
        <v>0</v>
      </c>
      <c r="L9" s="103">
        <f>IF(K9&lt;50000,K9,50000)</f>
        <v>0</v>
      </c>
    </row>
    <row r="10" spans="1:12" ht="21.75" customHeight="1">
      <c r="A10" s="8"/>
      <c r="B10" s="21"/>
      <c r="C10" s="32" t="s">
        <v>33</v>
      </c>
      <c r="D10" s="32"/>
      <c r="E10" s="32"/>
      <c r="F10" s="32"/>
      <c r="G10" s="59"/>
      <c r="H10" s="68" t="s">
        <v>13</v>
      </c>
      <c r="I10" s="78"/>
      <c r="J10" s="78"/>
      <c r="K10" s="93"/>
      <c r="L10" s="104">
        <f>L9</f>
        <v>0</v>
      </c>
    </row>
    <row r="11" spans="1:12" ht="21.75" customHeight="1">
      <c r="A11" s="9" t="s">
        <v>32</v>
      </c>
      <c r="B11" s="20"/>
      <c r="C11" s="31"/>
      <c r="D11" s="40"/>
      <c r="E11" s="48"/>
      <c r="F11" s="54"/>
      <c r="G11" s="58"/>
      <c r="H11" s="67"/>
      <c r="I11" s="79"/>
      <c r="J11" s="86">
        <f>H11-I11</f>
        <v>0</v>
      </c>
      <c r="K11" s="94">
        <f>ROUNDDOWN(J11/5,-3)</f>
        <v>0</v>
      </c>
      <c r="L11" s="105">
        <f>IF(K11&lt;30000,K11,30000)</f>
        <v>0</v>
      </c>
    </row>
    <row r="12" spans="1:12" ht="21.75" customHeight="1">
      <c r="A12" s="10"/>
      <c r="B12" s="22"/>
      <c r="C12" s="33" t="s">
        <v>27</v>
      </c>
      <c r="D12" s="33"/>
      <c r="E12" s="32"/>
      <c r="F12" s="33"/>
      <c r="G12" s="60"/>
      <c r="H12" s="68" t="s">
        <v>13</v>
      </c>
      <c r="I12" s="78"/>
      <c r="J12" s="78"/>
      <c r="K12" s="93"/>
      <c r="L12" s="106">
        <f>L11</f>
        <v>0</v>
      </c>
    </row>
    <row r="13" spans="1:12" ht="21.75" customHeight="1">
      <c r="A13" s="9" t="s">
        <v>25</v>
      </c>
      <c r="B13" s="20"/>
      <c r="C13" s="31"/>
      <c r="D13" s="40"/>
      <c r="E13" s="48"/>
      <c r="F13" s="54"/>
      <c r="G13" s="58"/>
      <c r="H13" s="67"/>
      <c r="I13" s="79"/>
      <c r="J13" s="86">
        <f>H13-I13</f>
        <v>0</v>
      </c>
      <c r="K13" s="94">
        <f>ROUNDDOWN(J13/5,-3)</f>
        <v>0</v>
      </c>
      <c r="L13" s="105">
        <f>IF(K13&lt;15000,K13,15000)</f>
        <v>0</v>
      </c>
    </row>
    <row r="14" spans="1:12" ht="21.75" customHeight="1">
      <c r="A14" s="10"/>
      <c r="B14" s="22"/>
      <c r="C14" s="33" t="s">
        <v>12</v>
      </c>
      <c r="D14" s="33"/>
      <c r="E14" s="33"/>
      <c r="F14" s="33"/>
      <c r="G14" s="60"/>
      <c r="H14" s="68" t="s">
        <v>13</v>
      </c>
      <c r="I14" s="78"/>
      <c r="J14" s="78"/>
      <c r="K14" s="93"/>
      <c r="L14" s="106">
        <f>L13</f>
        <v>0</v>
      </c>
    </row>
    <row r="15" spans="1:12" ht="21.75" customHeight="1">
      <c r="A15" s="11" t="s">
        <v>26</v>
      </c>
      <c r="B15" s="23"/>
      <c r="C15" s="34"/>
      <c r="D15" s="41"/>
      <c r="E15" s="49"/>
      <c r="F15" s="55"/>
      <c r="G15" s="61"/>
      <c r="H15" s="69"/>
      <c r="I15" s="77"/>
      <c r="J15" s="87">
        <f>H15-I15</f>
        <v>0</v>
      </c>
      <c r="K15" s="92">
        <f>ROUNDDOWN(J15/5,-3)</f>
        <v>0</v>
      </c>
      <c r="L15" s="105">
        <f>IF(K15&lt;5000,K15,5000)</f>
        <v>0</v>
      </c>
    </row>
    <row r="16" spans="1:12" ht="21.75" customHeight="1">
      <c r="A16" s="12"/>
      <c r="B16" s="24"/>
      <c r="C16" s="35"/>
      <c r="D16" s="42"/>
      <c r="E16" s="50"/>
      <c r="F16" s="56"/>
      <c r="G16" s="62"/>
      <c r="H16" s="70"/>
      <c r="I16" s="80"/>
      <c r="J16" s="88">
        <f>H16-I16</f>
        <v>0</v>
      </c>
      <c r="K16" s="95">
        <f>ROUNDDOWN(J16/5,-3)</f>
        <v>0</v>
      </c>
      <c r="L16" s="107">
        <f>IF(K16&lt;5000,K16,5000)</f>
        <v>0</v>
      </c>
    </row>
    <row r="17" spans="1:13" ht="21.75" customHeight="1">
      <c r="A17" s="12"/>
      <c r="B17" s="24"/>
      <c r="C17" s="36"/>
      <c r="D17" s="42"/>
      <c r="E17" s="50"/>
      <c r="F17" s="56"/>
      <c r="G17" s="62"/>
      <c r="H17" s="70"/>
      <c r="I17" s="80"/>
      <c r="J17" s="88">
        <f>H17-I17</f>
        <v>0</v>
      </c>
      <c r="K17" s="95">
        <f>ROUNDDOWN(J17/5,-3)</f>
        <v>0</v>
      </c>
      <c r="L17" s="108">
        <f>IF(K17&lt;5000,K17,5000)</f>
        <v>0</v>
      </c>
    </row>
    <row r="18" spans="1:13" ht="21.75" customHeight="1">
      <c r="A18" s="12"/>
      <c r="B18" s="24"/>
      <c r="C18" s="36"/>
      <c r="D18" s="43"/>
      <c r="E18" s="50"/>
      <c r="F18" s="56"/>
      <c r="G18" s="62"/>
      <c r="H18" s="70"/>
      <c r="I18" s="80"/>
      <c r="J18" s="88">
        <f>H18-I18</f>
        <v>0</v>
      </c>
      <c r="K18" s="95">
        <f>ROUNDDOWN(J18/5,-3)</f>
        <v>0</v>
      </c>
      <c r="L18" s="108">
        <f>IF(K18&lt;5000,K18,5000)</f>
        <v>0</v>
      </c>
    </row>
    <row r="19" spans="1:13" ht="21.75" customHeight="1">
      <c r="A19" s="12"/>
      <c r="B19" s="24"/>
      <c r="C19" s="35"/>
      <c r="D19" s="44"/>
      <c r="E19" s="51"/>
      <c r="F19" s="57"/>
      <c r="G19" s="63"/>
      <c r="H19" s="70"/>
      <c r="I19" s="80"/>
      <c r="J19" s="88">
        <f>H19-I19</f>
        <v>0</v>
      </c>
      <c r="K19" s="95">
        <f>ROUNDDOWN(J19/5,-3)</f>
        <v>0</v>
      </c>
      <c r="L19" s="103">
        <f>IF(K19&lt;5000,K19,5000)</f>
        <v>0</v>
      </c>
    </row>
    <row r="20" spans="1:13" ht="21.75" customHeight="1">
      <c r="A20" s="13"/>
      <c r="B20" s="25"/>
      <c r="C20" s="37" t="s">
        <v>34</v>
      </c>
      <c r="D20" s="37"/>
      <c r="E20" s="52"/>
      <c r="F20" s="37"/>
      <c r="G20" s="64"/>
      <c r="H20" s="71" t="s">
        <v>13</v>
      </c>
      <c r="I20" s="81"/>
      <c r="J20" s="81"/>
      <c r="K20" s="96"/>
      <c r="L20" s="109">
        <f>SUM(L15:L19)</f>
        <v>0</v>
      </c>
    </row>
    <row r="21" spans="1:13" ht="21.75" customHeight="1">
      <c r="A21" s="14" t="s">
        <v>7</v>
      </c>
      <c r="B21" s="26">
        <f>SUM(B9:B15)</f>
        <v>0</v>
      </c>
      <c r="C21" s="38"/>
      <c r="D21" s="45"/>
      <c r="E21" s="45"/>
      <c r="F21" s="45"/>
      <c r="G21" s="45"/>
      <c r="H21" s="72"/>
      <c r="I21" s="82"/>
      <c r="J21" s="89"/>
      <c r="K21" s="97" t="s">
        <v>15</v>
      </c>
      <c r="L21" s="110">
        <f>L10+L12+L14+L20</f>
        <v>0</v>
      </c>
    </row>
    <row r="22" spans="1:13" ht="24.75" customHeight="1">
      <c r="A22" s="15"/>
      <c r="B22" s="27"/>
      <c r="C22" s="27"/>
      <c r="D22" s="27"/>
      <c r="E22" s="53" t="s">
        <v>37</v>
      </c>
      <c r="F22" s="53"/>
      <c r="G22" s="53"/>
      <c r="H22" s="73"/>
      <c r="I22" s="73"/>
      <c r="J22" s="73"/>
      <c r="K22" s="53"/>
      <c r="L22" s="111"/>
      <c r="M22" s="112"/>
    </row>
  </sheetData>
  <mergeCells count="29">
    <mergeCell ref="H6:L6"/>
    <mergeCell ref="C10:G10"/>
    <mergeCell ref="H10:K10"/>
    <mergeCell ref="C12:G12"/>
    <mergeCell ref="H12:K12"/>
    <mergeCell ref="C14:G14"/>
    <mergeCell ref="H14:K14"/>
    <mergeCell ref="C20:G20"/>
    <mergeCell ref="H20:K20"/>
    <mergeCell ref="C21:G21"/>
    <mergeCell ref="H21:J21"/>
    <mergeCell ref="E22:K22"/>
    <mergeCell ref="A6:A8"/>
    <mergeCell ref="B6:B8"/>
    <mergeCell ref="C7:C8"/>
    <mergeCell ref="D7:D8"/>
    <mergeCell ref="E7:E8"/>
    <mergeCell ref="F7:F8"/>
    <mergeCell ref="G7:G8"/>
    <mergeCell ref="L7:L8"/>
    <mergeCell ref="A9:A10"/>
    <mergeCell ref="B9:B10"/>
    <mergeCell ref="A11:A12"/>
    <mergeCell ref="B11:B12"/>
    <mergeCell ref="A13:A14"/>
    <mergeCell ref="B13:B14"/>
    <mergeCell ref="A15:A20"/>
    <mergeCell ref="B15:B20"/>
    <mergeCell ref="E15:E19"/>
  </mergeCells>
  <phoneticPr fontId="1"/>
  <pageMargins left="0.25" right="0.25" top="0.75" bottom="0.75" header="0.3" footer="0.3"/>
  <pageSetup paperSize="9" fitToWidth="1" fitToHeight="0" orientation="landscape" usePrinterDefaults="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7"/>
  </sheetPr>
  <dimension ref="A1:M22"/>
  <sheetViews>
    <sheetView workbookViewId="0">
      <selection activeCell="C21" sqref="C21:G21"/>
    </sheetView>
  </sheetViews>
  <sheetFormatPr defaultRowHeight="13.5"/>
  <cols>
    <col min="1" max="1" width="12.125" style="1" customWidth="1"/>
    <col min="2" max="2" width="5.625" style="1" customWidth="1"/>
    <col min="3" max="3" width="15.875" style="1" customWidth="1"/>
    <col min="4" max="4" width="21.25" style="1" customWidth="1"/>
    <col min="5" max="5" width="10.125" style="1" customWidth="1"/>
    <col min="6" max="6" width="9.25" style="1" customWidth="1"/>
    <col min="7" max="7" width="10.375" style="1" customWidth="1"/>
    <col min="8" max="8" width="11.625" style="1" customWidth="1"/>
    <col min="9" max="9" width="10.625" style="1" customWidth="1"/>
    <col min="10" max="10" width="11.25" style="1" customWidth="1"/>
    <col min="11" max="11" width="13.375" style="1" customWidth="1"/>
    <col min="12" max="12" width="14" style="1" customWidth="1"/>
    <col min="13" max="16384" width="9" style="1" customWidth="1"/>
  </cols>
  <sheetData>
    <row r="1" spans="1:12" ht="18" customHeight="1">
      <c r="A1" s="2" t="s">
        <v>28</v>
      </c>
      <c r="E1" s="2"/>
      <c r="F1" s="2"/>
      <c r="G1" s="2"/>
      <c r="H1" s="2"/>
      <c r="I1" s="2"/>
      <c r="J1" s="2"/>
      <c r="K1" s="2"/>
      <c r="L1" s="2"/>
    </row>
    <row r="2" spans="1:12" ht="22.5" customHeight="1">
      <c r="A2" s="3" t="s">
        <v>16</v>
      </c>
      <c r="B2" s="16"/>
      <c r="C2" s="16"/>
      <c r="D2" s="16"/>
      <c r="E2" s="2"/>
      <c r="F2" s="2"/>
      <c r="G2" s="2"/>
      <c r="H2" s="2"/>
      <c r="I2" s="2"/>
      <c r="J2" s="2"/>
      <c r="K2" s="2"/>
      <c r="L2" s="98" t="s">
        <v>14</v>
      </c>
    </row>
    <row r="4" spans="1:12">
      <c r="A4" s="1" t="s">
        <v>36</v>
      </c>
    </row>
    <row r="5" spans="1:12" ht="8.25" customHeight="1">
      <c r="A5" s="2"/>
      <c r="B5" s="2"/>
      <c r="C5" s="2"/>
      <c r="D5" s="2"/>
      <c r="E5" s="2"/>
      <c r="F5" s="2"/>
      <c r="G5" s="2"/>
      <c r="H5" s="2"/>
      <c r="I5" s="2"/>
      <c r="J5" s="2"/>
      <c r="K5" s="2"/>
      <c r="L5" s="99"/>
    </row>
    <row r="6" spans="1:12" ht="21.75" customHeight="1">
      <c r="A6" s="4" t="s">
        <v>1</v>
      </c>
      <c r="B6" s="17" t="s">
        <v>5</v>
      </c>
      <c r="C6" s="28" t="s">
        <v>9</v>
      </c>
      <c r="D6" s="39"/>
      <c r="E6" s="39"/>
      <c r="F6" s="39"/>
      <c r="G6" s="39"/>
      <c r="H6" s="65" t="s">
        <v>17</v>
      </c>
      <c r="I6" s="74"/>
      <c r="J6" s="74"/>
      <c r="K6" s="74"/>
      <c r="L6" s="100"/>
    </row>
    <row r="7" spans="1:12" ht="21.75" customHeight="1">
      <c r="A7" s="5"/>
      <c r="B7" s="18"/>
      <c r="C7" s="29" t="s">
        <v>2</v>
      </c>
      <c r="D7" s="29" t="s">
        <v>3</v>
      </c>
      <c r="E7" s="46" t="s">
        <v>11</v>
      </c>
      <c r="F7" s="46" t="s">
        <v>10</v>
      </c>
      <c r="G7" s="46" t="s">
        <v>8</v>
      </c>
      <c r="H7" s="66" t="s">
        <v>29</v>
      </c>
      <c r="I7" s="75" t="s">
        <v>18</v>
      </c>
      <c r="J7" s="83" t="s">
        <v>19</v>
      </c>
      <c r="K7" s="90" t="s">
        <v>23</v>
      </c>
      <c r="L7" s="101" t="s">
        <v>24</v>
      </c>
    </row>
    <row r="8" spans="1:12" ht="44.25" customHeight="1">
      <c r="A8" s="6"/>
      <c r="B8" s="19"/>
      <c r="C8" s="30"/>
      <c r="D8" s="30"/>
      <c r="E8" s="47"/>
      <c r="F8" s="47"/>
      <c r="G8" s="47"/>
      <c r="H8" s="66" t="s">
        <v>30</v>
      </c>
      <c r="I8" s="76" t="s">
        <v>20</v>
      </c>
      <c r="J8" s="84" t="s">
        <v>22</v>
      </c>
      <c r="K8" s="91" t="s">
        <v>0</v>
      </c>
      <c r="L8" s="102"/>
    </row>
    <row r="9" spans="1:12" ht="21.75" customHeight="1">
      <c r="A9" s="7" t="s">
        <v>6</v>
      </c>
      <c r="B9" s="20"/>
      <c r="C9" s="31"/>
      <c r="D9" s="40"/>
      <c r="E9" s="48"/>
      <c r="F9" s="54"/>
      <c r="G9" s="58"/>
      <c r="H9" s="67"/>
      <c r="I9" s="77"/>
      <c r="J9" s="85">
        <f>H9-I9</f>
        <v>0</v>
      </c>
      <c r="K9" s="92">
        <f>ROUNDDOWN(J9/5,-3)</f>
        <v>0</v>
      </c>
      <c r="L9" s="103">
        <f>IF(K9&lt;20000,K9,20000)</f>
        <v>0</v>
      </c>
    </row>
    <row r="10" spans="1:12" ht="21.75" customHeight="1">
      <c r="A10" s="8"/>
      <c r="B10" s="21"/>
      <c r="C10" s="32" t="s">
        <v>33</v>
      </c>
      <c r="D10" s="32"/>
      <c r="E10" s="32"/>
      <c r="F10" s="32"/>
      <c r="G10" s="59"/>
      <c r="H10" s="68" t="s">
        <v>13</v>
      </c>
      <c r="I10" s="78"/>
      <c r="J10" s="78"/>
      <c r="K10" s="93"/>
      <c r="L10" s="104">
        <f>L9</f>
        <v>0</v>
      </c>
    </row>
    <row r="11" spans="1:12" ht="21.75" customHeight="1">
      <c r="A11" s="9" t="s">
        <v>32</v>
      </c>
      <c r="B11" s="20"/>
      <c r="C11" s="31"/>
      <c r="D11" s="40"/>
      <c r="E11" s="48"/>
      <c r="F11" s="54"/>
      <c r="G11" s="58"/>
      <c r="H11" s="67"/>
      <c r="I11" s="79"/>
      <c r="J11" s="86">
        <f>H11-I11</f>
        <v>0</v>
      </c>
      <c r="K11" s="94">
        <f>ROUNDDOWN(J11/5,-3)</f>
        <v>0</v>
      </c>
      <c r="L11" s="105">
        <f>IF(K11&lt;10000,K11,10000)</f>
        <v>0</v>
      </c>
    </row>
    <row r="12" spans="1:12" ht="21.75" customHeight="1">
      <c r="A12" s="10"/>
      <c r="B12" s="22"/>
      <c r="C12" s="33" t="s">
        <v>27</v>
      </c>
      <c r="D12" s="33"/>
      <c r="E12" s="32"/>
      <c r="F12" s="33"/>
      <c r="G12" s="60"/>
      <c r="H12" s="68" t="s">
        <v>13</v>
      </c>
      <c r="I12" s="78"/>
      <c r="J12" s="78"/>
      <c r="K12" s="93"/>
      <c r="L12" s="106">
        <f>L11</f>
        <v>0</v>
      </c>
    </row>
    <row r="13" spans="1:12" ht="21.75" customHeight="1">
      <c r="A13" s="9" t="s">
        <v>25</v>
      </c>
      <c r="B13" s="20"/>
      <c r="C13" s="31"/>
      <c r="D13" s="40"/>
      <c r="E13" s="48"/>
      <c r="F13" s="54"/>
      <c r="G13" s="58"/>
      <c r="H13" s="67"/>
      <c r="I13" s="79"/>
      <c r="J13" s="86">
        <f>H13-I13</f>
        <v>0</v>
      </c>
      <c r="K13" s="94">
        <f>ROUNDDOWN(J13/5,-3)</f>
        <v>0</v>
      </c>
      <c r="L13" s="105">
        <f>IF(K13&lt;5000,K13,5000)</f>
        <v>0</v>
      </c>
    </row>
    <row r="14" spans="1:12" ht="21.75" customHeight="1">
      <c r="A14" s="10"/>
      <c r="B14" s="22"/>
      <c r="C14" s="33" t="s">
        <v>12</v>
      </c>
      <c r="D14" s="33"/>
      <c r="E14" s="33"/>
      <c r="F14" s="33"/>
      <c r="G14" s="60"/>
      <c r="H14" s="68" t="s">
        <v>13</v>
      </c>
      <c r="I14" s="78"/>
      <c r="J14" s="78"/>
      <c r="K14" s="93"/>
      <c r="L14" s="106">
        <f>L13</f>
        <v>0</v>
      </c>
    </row>
    <row r="15" spans="1:12" ht="21.75" customHeight="1">
      <c r="A15" s="11" t="s">
        <v>26</v>
      </c>
      <c r="B15" s="23"/>
      <c r="C15" s="34"/>
      <c r="D15" s="41"/>
      <c r="E15" s="49"/>
      <c r="F15" s="55"/>
      <c r="G15" s="61"/>
      <c r="H15" s="69"/>
      <c r="I15" s="77"/>
      <c r="J15" s="87">
        <f>H15-I15</f>
        <v>0</v>
      </c>
      <c r="K15" s="92">
        <f>ROUNDDOWN(J15/5,-3)</f>
        <v>0</v>
      </c>
      <c r="L15" s="105">
        <f>IF(K15&lt;2000,K15,2000)</f>
        <v>0</v>
      </c>
    </row>
    <row r="16" spans="1:12" ht="21.75" customHeight="1">
      <c r="A16" s="12"/>
      <c r="B16" s="24"/>
      <c r="C16" s="35"/>
      <c r="D16" s="42"/>
      <c r="E16" s="50"/>
      <c r="F16" s="56"/>
      <c r="G16" s="62"/>
      <c r="H16" s="70"/>
      <c r="I16" s="80"/>
      <c r="J16" s="88">
        <f>H16-I16</f>
        <v>0</v>
      </c>
      <c r="K16" s="95">
        <f>ROUNDDOWN(J16/5,-3)</f>
        <v>0</v>
      </c>
      <c r="L16" s="107">
        <f>IF(K16&lt;2000,K16,2000)</f>
        <v>0</v>
      </c>
    </row>
    <row r="17" spans="1:13" ht="21.75" customHeight="1">
      <c r="A17" s="12"/>
      <c r="B17" s="24"/>
      <c r="C17" s="36"/>
      <c r="D17" s="42"/>
      <c r="E17" s="50"/>
      <c r="F17" s="56"/>
      <c r="G17" s="62"/>
      <c r="H17" s="70"/>
      <c r="I17" s="80"/>
      <c r="J17" s="88">
        <f>H17-I17</f>
        <v>0</v>
      </c>
      <c r="K17" s="95">
        <f>ROUNDDOWN(J17/5,-3)</f>
        <v>0</v>
      </c>
      <c r="L17" s="107">
        <f>IF(K17&lt;2000,K17,2000)</f>
        <v>0</v>
      </c>
    </row>
    <row r="18" spans="1:13" ht="21.75" customHeight="1">
      <c r="A18" s="12"/>
      <c r="B18" s="24"/>
      <c r="C18" s="36"/>
      <c r="D18" s="43"/>
      <c r="E18" s="50"/>
      <c r="F18" s="56"/>
      <c r="G18" s="62"/>
      <c r="H18" s="70"/>
      <c r="I18" s="80"/>
      <c r="J18" s="88">
        <f>H18-I18</f>
        <v>0</v>
      </c>
      <c r="K18" s="95">
        <f>ROUNDDOWN(J18/5,-3)</f>
        <v>0</v>
      </c>
      <c r="L18" s="107">
        <f>IF(K18&lt;2000,K18,2000)</f>
        <v>0</v>
      </c>
    </row>
    <row r="19" spans="1:13" ht="21.75" customHeight="1">
      <c r="A19" s="12"/>
      <c r="B19" s="24"/>
      <c r="C19" s="35"/>
      <c r="D19" s="44"/>
      <c r="E19" s="51"/>
      <c r="F19" s="57"/>
      <c r="G19" s="63"/>
      <c r="H19" s="70"/>
      <c r="I19" s="80"/>
      <c r="J19" s="88">
        <f>H19-I19</f>
        <v>0</v>
      </c>
      <c r="K19" s="95">
        <f>ROUNDDOWN(J19/5,-3)</f>
        <v>0</v>
      </c>
      <c r="L19" s="107">
        <f>IF(K19&lt;2000,K19,2000)</f>
        <v>0</v>
      </c>
    </row>
    <row r="20" spans="1:13" ht="21.75" customHeight="1">
      <c r="A20" s="13"/>
      <c r="B20" s="25"/>
      <c r="C20" s="37" t="s">
        <v>34</v>
      </c>
      <c r="D20" s="37"/>
      <c r="E20" s="52"/>
      <c r="F20" s="37"/>
      <c r="G20" s="64"/>
      <c r="H20" s="71" t="s">
        <v>13</v>
      </c>
      <c r="I20" s="81"/>
      <c r="J20" s="81"/>
      <c r="K20" s="96"/>
      <c r="L20" s="109">
        <f>SUM(L15:L19)</f>
        <v>0</v>
      </c>
    </row>
    <row r="21" spans="1:13" ht="21.75" customHeight="1">
      <c r="A21" s="14" t="s">
        <v>7</v>
      </c>
      <c r="B21" s="26">
        <f>SUM(B9:B15)</f>
        <v>0</v>
      </c>
      <c r="C21" s="38"/>
      <c r="D21" s="45"/>
      <c r="E21" s="45"/>
      <c r="F21" s="45"/>
      <c r="G21" s="45"/>
      <c r="H21" s="72"/>
      <c r="I21" s="82"/>
      <c r="J21" s="89"/>
      <c r="K21" s="97" t="s">
        <v>15</v>
      </c>
      <c r="L21" s="110">
        <f>L10+L12+L14+L20</f>
        <v>0</v>
      </c>
    </row>
    <row r="22" spans="1:13" ht="24.75" customHeight="1">
      <c r="A22" s="15"/>
      <c r="B22" s="27"/>
      <c r="C22" s="27"/>
      <c r="D22" s="27"/>
      <c r="E22" s="53" t="s">
        <v>37</v>
      </c>
      <c r="F22" s="53"/>
      <c r="G22" s="53"/>
      <c r="H22" s="73"/>
      <c r="I22" s="73"/>
      <c r="J22" s="73"/>
      <c r="K22" s="53"/>
      <c r="L22" s="111"/>
      <c r="M22" s="112"/>
    </row>
  </sheetData>
  <mergeCells count="29">
    <mergeCell ref="H6:L6"/>
    <mergeCell ref="C10:G10"/>
    <mergeCell ref="H10:K10"/>
    <mergeCell ref="C12:G12"/>
    <mergeCell ref="H12:K12"/>
    <mergeCell ref="C14:G14"/>
    <mergeCell ref="H14:K14"/>
    <mergeCell ref="C20:G20"/>
    <mergeCell ref="H20:K20"/>
    <mergeCell ref="C21:G21"/>
    <mergeCell ref="H21:J21"/>
    <mergeCell ref="E22:K22"/>
    <mergeCell ref="A6:A8"/>
    <mergeCell ref="B6:B8"/>
    <mergeCell ref="C7:C8"/>
    <mergeCell ref="D7:D8"/>
    <mergeCell ref="E7:E8"/>
    <mergeCell ref="F7:F8"/>
    <mergeCell ref="G7:G8"/>
    <mergeCell ref="L7:L8"/>
    <mergeCell ref="A9:A10"/>
    <mergeCell ref="B9:B10"/>
    <mergeCell ref="A11:A12"/>
    <mergeCell ref="B11:B12"/>
    <mergeCell ref="A13:A14"/>
    <mergeCell ref="B13:B14"/>
    <mergeCell ref="A15:A20"/>
    <mergeCell ref="B15:B20"/>
    <mergeCell ref="E15:E19"/>
  </mergeCells>
  <phoneticPr fontId="1"/>
  <pageMargins left="0.25" right="0.25" top="0.75" bottom="0.75" header="0.3" footer="0.3"/>
  <pageSetup paperSize="9" fitToWidth="1" fitToHeight="0" orientation="landscape" usePrinterDefaults="1"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M22"/>
  <sheetViews>
    <sheetView workbookViewId="0">
      <selection activeCell="C21" sqref="C21:G21"/>
    </sheetView>
  </sheetViews>
  <sheetFormatPr defaultRowHeight="13.5"/>
  <cols>
    <col min="1" max="1" width="12.125" style="1" customWidth="1"/>
    <col min="2" max="2" width="5.625" style="1" customWidth="1"/>
    <col min="3" max="3" width="15.875" style="1" customWidth="1"/>
    <col min="4" max="4" width="21.25" style="1" customWidth="1"/>
    <col min="5" max="5" width="10.125" style="1" customWidth="1"/>
    <col min="6" max="6" width="9.25" style="1" customWidth="1"/>
    <col min="7" max="7" width="10.375" style="1" customWidth="1"/>
    <col min="8" max="8" width="11.625" style="1" customWidth="1"/>
    <col min="9" max="9" width="10.625" style="1" customWidth="1"/>
    <col min="10" max="10" width="11.25" style="1" customWidth="1"/>
    <col min="11" max="11" width="13.375" style="1" customWidth="1"/>
    <col min="12" max="12" width="14" style="1" customWidth="1"/>
    <col min="13" max="16384" width="9" style="1" customWidth="1"/>
  </cols>
  <sheetData>
    <row r="1" spans="1:12" ht="18" customHeight="1">
      <c r="A1" s="2" t="s">
        <v>28</v>
      </c>
      <c r="E1" s="2"/>
      <c r="F1" s="2"/>
      <c r="G1" s="2"/>
      <c r="H1" s="2"/>
      <c r="I1" s="2"/>
      <c r="J1" s="2"/>
      <c r="K1" s="2"/>
      <c r="L1" s="2"/>
    </row>
    <row r="2" spans="1:12" ht="22.5" customHeight="1">
      <c r="A2" s="3" t="s">
        <v>35</v>
      </c>
      <c r="B2" s="16"/>
      <c r="C2" s="16"/>
      <c r="D2" s="16"/>
      <c r="E2" s="2"/>
      <c r="F2" s="2"/>
      <c r="G2" s="2"/>
      <c r="H2" s="2"/>
      <c r="I2" s="2"/>
      <c r="J2" s="2"/>
      <c r="K2" s="2"/>
      <c r="L2" s="98" t="s">
        <v>14</v>
      </c>
    </row>
    <row r="4" spans="1:12">
      <c r="A4" s="1" t="s">
        <v>36</v>
      </c>
    </row>
    <row r="5" spans="1:12" ht="8.25" customHeight="1">
      <c r="A5" s="2"/>
      <c r="B5" s="2"/>
      <c r="C5" s="2"/>
      <c r="D5" s="2"/>
      <c r="E5" s="2"/>
      <c r="F5" s="2"/>
      <c r="G5" s="2"/>
      <c r="H5" s="2"/>
      <c r="I5" s="2"/>
      <c r="J5" s="2"/>
      <c r="K5" s="2"/>
      <c r="L5" s="99"/>
    </row>
    <row r="6" spans="1:12" ht="21.75" customHeight="1">
      <c r="A6" s="4" t="s">
        <v>1</v>
      </c>
      <c r="B6" s="17" t="s">
        <v>5</v>
      </c>
      <c r="C6" s="28" t="s">
        <v>9</v>
      </c>
      <c r="D6" s="39"/>
      <c r="E6" s="39"/>
      <c r="F6" s="39"/>
      <c r="G6" s="39"/>
      <c r="H6" s="65" t="s">
        <v>17</v>
      </c>
      <c r="I6" s="74"/>
      <c r="J6" s="74"/>
      <c r="K6" s="74"/>
      <c r="L6" s="100"/>
    </row>
    <row r="7" spans="1:12" ht="21.75" customHeight="1">
      <c r="A7" s="5"/>
      <c r="B7" s="18"/>
      <c r="C7" s="29" t="s">
        <v>2</v>
      </c>
      <c r="D7" s="29" t="s">
        <v>3</v>
      </c>
      <c r="E7" s="46" t="s">
        <v>11</v>
      </c>
      <c r="F7" s="46" t="s">
        <v>10</v>
      </c>
      <c r="G7" s="46" t="s">
        <v>8</v>
      </c>
      <c r="H7" s="66" t="s">
        <v>29</v>
      </c>
      <c r="I7" s="75" t="s">
        <v>18</v>
      </c>
      <c r="J7" s="83" t="s">
        <v>19</v>
      </c>
      <c r="K7" s="90" t="s">
        <v>23</v>
      </c>
      <c r="L7" s="101" t="s">
        <v>24</v>
      </c>
    </row>
    <row r="8" spans="1:12" ht="44.25" customHeight="1">
      <c r="A8" s="6"/>
      <c r="B8" s="19"/>
      <c r="C8" s="30"/>
      <c r="D8" s="30"/>
      <c r="E8" s="47"/>
      <c r="F8" s="47"/>
      <c r="G8" s="47"/>
      <c r="H8" s="66" t="s">
        <v>30</v>
      </c>
      <c r="I8" s="76" t="s">
        <v>20</v>
      </c>
      <c r="J8" s="84" t="s">
        <v>22</v>
      </c>
      <c r="K8" s="91" t="s">
        <v>0</v>
      </c>
      <c r="L8" s="102"/>
    </row>
    <row r="9" spans="1:12" ht="21.75" customHeight="1">
      <c r="A9" s="7" t="s">
        <v>6</v>
      </c>
      <c r="B9" s="20">
        <v>1</v>
      </c>
      <c r="C9" s="31" t="s">
        <v>31</v>
      </c>
      <c r="D9" s="40" t="s">
        <v>4</v>
      </c>
      <c r="E9" s="48">
        <v>105</v>
      </c>
      <c r="F9" s="54">
        <v>45689</v>
      </c>
      <c r="G9" s="58">
        <v>45696</v>
      </c>
      <c r="H9" s="67">
        <v>260000</v>
      </c>
      <c r="I9" s="77">
        <v>0</v>
      </c>
      <c r="J9" s="85">
        <f>H9-I9</f>
        <v>260000</v>
      </c>
      <c r="K9" s="92">
        <f>ROUNDDOWN(J9/5,-3)</f>
        <v>52000</v>
      </c>
      <c r="L9" s="118">
        <f>IF(K9&lt;50000,K9,50000)</f>
        <v>50000</v>
      </c>
    </row>
    <row r="10" spans="1:12" ht="21.75" customHeight="1">
      <c r="A10" s="8"/>
      <c r="B10" s="21"/>
      <c r="C10" s="113" t="s">
        <v>33</v>
      </c>
      <c r="D10" s="113"/>
      <c r="E10" s="113"/>
      <c r="F10" s="113"/>
      <c r="G10" s="116"/>
      <c r="H10" s="68" t="s">
        <v>13</v>
      </c>
      <c r="I10" s="78"/>
      <c r="J10" s="78"/>
      <c r="K10" s="93"/>
      <c r="L10" s="104">
        <f>L9</f>
        <v>50000</v>
      </c>
    </row>
    <row r="11" spans="1:12" ht="21.75" customHeight="1">
      <c r="A11" s="9" t="s">
        <v>32</v>
      </c>
      <c r="B11" s="20"/>
      <c r="C11" s="31"/>
      <c r="D11" s="40"/>
      <c r="E11" s="48"/>
      <c r="F11" s="54"/>
      <c r="G11" s="58"/>
      <c r="H11" s="67"/>
      <c r="I11" s="79"/>
      <c r="J11" s="86">
        <f>H11-I11</f>
        <v>0</v>
      </c>
      <c r="K11" s="94">
        <f>ROUNDDOWN(J11/5,-3)</f>
        <v>0</v>
      </c>
      <c r="L11" s="105">
        <f>IF(K11&lt;30000,K11,30000)</f>
        <v>0</v>
      </c>
    </row>
    <row r="12" spans="1:12" ht="21.75" customHeight="1">
      <c r="A12" s="10"/>
      <c r="B12" s="22"/>
      <c r="C12" s="33" t="s">
        <v>27</v>
      </c>
      <c r="D12" s="33"/>
      <c r="E12" s="32"/>
      <c r="F12" s="33"/>
      <c r="G12" s="60"/>
      <c r="H12" s="68" t="s">
        <v>13</v>
      </c>
      <c r="I12" s="78"/>
      <c r="J12" s="78"/>
      <c r="K12" s="93"/>
      <c r="L12" s="106">
        <f>L11</f>
        <v>0</v>
      </c>
    </row>
    <row r="13" spans="1:12" ht="21.75" customHeight="1">
      <c r="A13" s="9" t="s">
        <v>25</v>
      </c>
      <c r="B13" s="20"/>
      <c r="C13" s="31"/>
      <c r="D13" s="40"/>
      <c r="E13" s="48"/>
      <c r="F13" s="54"/>
      <c r="G13" s="58"/>
      <c r="H13" s="67"/>
      <c r="I13" s="79"/>
      <c r="J13" s="86">
        <f>H13-I13</f>
        <v>0</v>
      </c>
      <c r="K13" s="94">
        <f>ROUNDDOWN(J13/5,-3)</f>
        <v>0</v>
      </c>
      <c r="L13" s="105">
        <f>IF(K13&lt;15000,K13,15000)</f>
        <v>0</v>
      </c>
    </row>
    <row r="14" spans="1:12" ht="21.75" customHeight="1">
      <c r="A14" s="10"/>
      <c r="B14" s="22"/>
      <c r="C14" s="33" t="s">
        <v>12</v>
      </c>
      <c r="D14" s="33"/>
      <c r="E14" s="33"/>
      <c r="F14" s="33"/>
      <c r="G14" s="60"/>
      <c r="H14" s="68" t="s">
        <v>13</v>
      </c>
      <c r="I14" s="78"/>
      <c r="J14" s="78"/>
      <c r="K14" s="93"/>
      <c r="L14" s="106">
        <f>L13</f>
        <v>0</v>
      </c>
    </row>
    <row r="15" spans="1:12" ht="21.75" customHeight="1">
      <c r="A15" s="11" t="s">
        <v>26</v>
      </c>
      <c r="B15" s="23">
        <v>3</v>
      </c>
      <c r="C15" s="34" t="s">
        <v>21</v>
      </c>
      <c r="D15" s="41" t="s">
        <v>4</v>
      </c>
      <c r="E15" s="49"/>
      <c r="F15" s="55">
        <v>45689</v>
      </c>
      <c r="G15" s="61">
        <v>45693</v>
      </c>
      <c r="H15" s="69">
        <v>5500</v>
      </c>
      <c r="I15" s="77">
        <v>0</v>
      </c>
      <c r="J15" s="87">
        <f>H15-I15</f>
        <v>5500</v>
      </c>
      <c r="K15" s="92">
        <f>ROUNDDOWN(J15/5,-3)</f>
        <v>1000</v>
      </c>
      <c r="L15" s="119">
        <f>IF(K15&lt;5000,K15,5000)</f>
        <v>1000</v>
      </c>
    </row>
    <row r="16" spans="1:12" ht="21.75" customHeight="1">
      <c r="A16" s="12"/>
      <c r="B16" s="24"/>
      <c r="C16" s="35" t="s">
        <v>21</v>
      </c>
      <c r="D16" s="42" t="s">
        <v>4</v>
      </c>
      <c r="E16" s="50"/>
      <c r="F16" s="56">
        <v>45689</v>
      </c>
      <c r="G16" s="62">
        <v>45693</v>
      </c>
      <c r="H16" s="70">
        <v>17500</v>
      </c>
      <c r="I16" s="80">
        <v>0</v>
      </c>
      <c r="J16" s="88">
        <f>H16-I16</f>
        <v>17500</v>
      </c>
      <c r="K16" s="95">
        <f>ROUNDDOWN(J16/5,-3)</f>
        <v>3000</v>
      </c>
      <c r="L16" s="119">
        <f>IF(K16&lt;5000,K16,5000)</f>
        <v>3000</v>
      </c>
    </row>
    <row r="17" spans="1:13" ht="21.75" customHeight="1">
      <c r="A17" s="12"/>
      <c r="B17" s="24"/>
      <c r="C17" s="36" t="s">
        <v>21</v>
      </c>
      <c r="D17" s="42" t="s">
        <v>4</v>
      </c>
      <c r="E17" s="50"/>
      <c r="F17" s="56">
        <v>45689</v>
      </c>
      <c r="G17" s="62">
        <v>45693</v>
      </c>
      <c r="H17" s="70">
        <v>30000</v>
      </c>
      <c r="I17" s="80">
        <v>0</v>
      </c>
      <c r="J17" s="88">
        <f>H17-I17</f>
        <v>30000</v>
      </c>
      <c r="K17" s="95">
        <f>ROUNDDOWN(J17/5,-3)</f>
        <v>6000</v>
      </c>
      <c r="L17" s="119">
        <f>IF(K17&lt;5000,K17,5000)</f>
        <v>5000</v>
      </c>
    </row>
    <row r="18" spans="1:13" ht="21.75" customHeight="1">
      <c r="A18" s="12"/>
      <c r="B18" s="24"/>
      <c r="C18" s="36"/>
      <c r="D18" s="43"/>
      <c r="E18" s="50"/>
      <c r="F18" s="56"/>
      <c r="G18" s="62"/>
      <c r="H18" s="70"/>
      <c r="I18" s="80"/>
      <c r="J18" s="88">
        <f>H18-I18</f>
        <v>0</v>
      </c>
      <c r="K18" s="95">
        <f>ROUNDDOWN(J18/5,-3)</f>
        <v>0</v>
      </c>
      <c r="L18" s="103">
        <f>IF(K18&lt;5000,K18,5000)</f>
        <v>0</v>
      </c>
    </row>
    <row r="19" spans="1:13" ht="21.75" customHeight="1">
      <c r="A19" s="12"/>
      <c r="B19" s="24"/>
      <c r="C19" s="35"/>
      <c r="D19" s="44"/>
      <c r="E19" s="51"/>
      <c r="F19" s="57"/>
      <c r="G19" s="63"/>
      <c r="H19" s="70"/>
      <c r="I19" s="80"/>
      <c r="J19" s="88">
        <f>H19-I19</f>
        <v>0</v>
      </c>
      <c r="K19" s="95">
        <f>ROUNDDOWN(J19/5,-3)</f>
        <v>0</v>
      </c>
      <c r="L19" s="103">
        <f>IF(K19&lt;5000,K19,5000)</f>
        <v>0</v>
      </c>
    </row>
    <row r="20" spans="1:13" ht="21.75" customHeight="1">
      <c r="A20" s="13"/>
      <c r="B20" s="25"/>
      <c r="C20" s="114" t="s">
        <v>34</v>
      </c>
      <c r="D20" s="114"/>
      <c r="E20" s="115"/>
      <c r="F20" s="114"/>
      <c r="G20" s="117"/>
      <c r="H20" s="71" t="s">
        <v>13</v>
      </c>
      <c r="I20" s="81"/>
      <c r="J20" s="81"/>
      <c r="K20" s="96"/>
      <c r="L20" s="106">
        <f>SUM(L15:L19)</f>
        <v>9000</v>
      </c>
    </row>
    <row r="21" spans="1:13" ht="21.75" customHeight="1">
      <c r="A21" s="14" t="s">
        <v>7</v>
      </c>
      <c r="B21" s="26">
        <f>SUM(B9:B15)</f>
        <v>4</v>
      </c>
      <c r="C21" s="38"/>
      <c r="D21" s="45"/>
      <c r="E21" s="45"/>
      <c r="F21" s="45"/>
      <c r="G21" s="45"/>
      <c r="H21" s="72"/>
      <c r="I21" s="82"/>
      <c r="J21" s="89"/>
      <c r="K21" s="97" t="s">
        <v>15</v>
      </c>
      <c r="L21" s="120">
        <f>L10+L12+L14+L20</f>
        <v>59000</v>
      </c>
    </row>
    <row r="22" spans="1:13" ht="24.75" customHeight="1">
      <c r="A22" s="15"/>
      <c r="B22" s="27"/>
      <c r="C22" s="27"/>
      <c r="D22" s="27"/>
      <c r="E22" s="53" t="s">
        <v>38</v>
      </c>
      <c r="F22" s="53"/>
      <c r="G22" s="53"/>
      <c r="H22" s="73"/>
      <c r="I22" s="73"/>
      <c r="J22" s="73"/>
      <c r="K22" s="53"/>
      <c r="L22" s="111"/>
      <c r="M22" s="112"/>
    </row>
  </sheetData>
  <mergeCells count="29">
    <mergeCell ref="H6:L6"/>
    <mergeCell ref="C10:G10"/>
    <mergeCell ref="H10:K10"/>
    <mergeCell ref="C12:G12"/>
    <mergeCell ref="H12:K12"/>
    <mergeCell ref="C14:G14"/>
    <mergeCell ref="H14:K14"/>
    <mergeCell ref="C20:G20"/>
    <mergeCell ref="H20:K20"/>
    <mergeCell ref="C21:G21"/>
    <mergeCell ref="H21:J21"/>
    <mergeCell ref="E22:K22"/>
    <mergeCell ref="A6:A8"/>
    <mergeCell ref="B6:B8"/>
    <mergeCell ref="C7:C8"/>
    <mergeCell ref="D7:D8"/>
    <mergeCell ref="E7:E8"/>
    <mergeCell ref="F7:F8"/>
    <mergeCell ref="G7:G8"/>
    <mergeCell ref="L7:L8"/>
    <mergeCell ref="A9:A10"/>
    <mergeCell ref="B9:B10"/>
    <mergeCell ref="A11:A12"/>
    <mergeCell ref="B11:B12"/>
    <mergeCell ref="A13:A14"/>
    <mergeCell ref="B13:B14"/>
    <mergeCell ref="A15:A20"/>
    <mergeCell ref="B15:B20"/>
    <mergeCell ref="E15:E19"/>
  </mergeCells>
  <phoneticPr fontId="1"/>
  <pageMargins left="0.25" right="0.25" top="0.75" bottom="0.75" header="0.3" footer="0.3"/>
  <pageSetup paperSize="9" fitToWidth="1" fitToHeight="0" orientation="landscape" usePrinterDefaults="1"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L23"/>
  <sheetViews>
    <sheetView workbookViewId="0">
      <selection activeCell="C17" sqref="C17"/>
    </sheetView>
  </sheetViews>
  <sheetFormatPr defaultRowHeight="13.5"/>
  <cols>
    <col min="1" max="1" width="12.125" style="1" customWidth="1"/>
    <col min="2" max="2" width="5.625" style="1" customWidth="1"/>
    <col min="3" max="3" width="15.875" style="1" customWidth="1"/>
    <col min="4" max="4" width="21.25" style="1" customWidth="1"/>
    <col min="5" max="5" width="10.125" style="1" customWidth="1"/>
    <col min="6" max="6" width="9.25" style="1" customWidth="1"/>
    <col min="7" max="7" width="10.375" style="1" customWidth="1"/>
    <col min="8" max="8" width="11.625" style="1" customWidth="1"/>
    <col min="9" max="9" width="10.625" style="1" customWidth="1"/>
    <col min="10" max="10" width="11.25" style="1" customWidth="1"/>
    <col min="11" max="11" width="13.375" style="1" customWidth="1"/>
    <col min="12" max="12" width="14" style="1" customWidth="1"/>
    <col min="13" max="16384" width="9" style="1" customWidth="1"/>
  </cols>
  <sheetData>
    <row r="1" spans="1:12" ht="18" customHeight="1">
      <c r="A1" s="2" t="s">
        <v>28</v>
      </c>
      <c r="E1" s="2"/>
      <c r="F1" s="2"/>
      <c r="G1" s="2"/>
      <c r="H1" s="2"/>
      <c r="I1" s="2"/>
      <c r="J1" s="2"/>
      <c r="K1" s="2"/>
      <c r="L1" s="2"/>
    </row>
    <row r="2" spans="1:12" ht="22.5" customHeight="1">
      <c r="A2" s="3" t="s">
        <v>35</v>
      </c>
      <c r="B2" s="16"/>
      <c r="C2" s="16"/>
      <c r="D2" s="16"/>
      <c r="E2" s="2"/>
      <c r="F2" s="2"/>
      <c r="G2" s="2"/>
      <c r="H2" s="2"/>
      <c r="I2" s="2"/>
      <c r="J2" s="2"/>
      <c r="K2" s="2"/>
      <c r="L2" s="98" t="s">
        <v>14</v>
      </c>
    </row>
    <row r="4" spans="1:12">
      <c r="A4" s="1" t="s">
        <v>36</v>
      </c>
    </row>
    <row r="5" spans="1:12" ht="8.25" customHeight="1">
      <c r="A5" s="2"/>
      <c r="B5" s="2"/>
      <c r="C5" s="2"/>
      <c r="D5" s="2"/>
      <c r="E5" s="2"/>
      <c r="F5" s="2"/>
      <c r="G5" s="2"/>
      <c r="H5" s="2"/>
      <c r="I5" s="2"/>
      <c r="J5" s="2"/>
      <c r="K5" s="2"/>
      <c r="L5" s="99"/>
    </row>
    <row r="6" spans="1:12" ht="21.75" customHeight="1">
      <c r="A6" s="4" t="s">
        <v>1</v>
      </c>
      <c r="B6" s="17" t="s">
        <v>5</v>
      </c>
      <c r="C6" s="28" t="s">
        <v>9</v>
      </c>
      <c r="D6" s="39"/>
      <c r="E6" s="39"/>
      <c r="F6" s="39"/>
      <c r="G6" s="39"/>
      <c r="H6" s="65" t="s">
        <v>17</v>
      </c>
      <c r="I6" s="74"/>
      <c r="J6" s="74"/>
      <c r="K6" s="74"/>
      <c r="L6" s="100"/>
    </row>
    <row r="7" spans="1:12" ht="21.75" customHeight="1">
      <c r="A7" s="5"/>
      <c r="B7" s="18"/>
      <c r="C7" s="29" t="s">
        <v>2</v>
      </c>
      <c r="D7" s="29" t="s">
        <v>3</v>
      </c>
      <c r="E7" s="46" t="s">
        <v>11</v>
      </c>
      <c r="F7" s="46" t="s">
        <v>10</v>
      </c>
      <c r="G7" s="46" t="s">
        <v>8</v>
      </c>
      <c r="H7" s="66" t="s">
        <v>29</v>
      </c>
      <c r="I7" s="75" t="s">
        <v>18</v>
      </c>
      <c r="J7" s="83" t="s">
        <v>19</v>
      </c>
      <c r="K7" s="90" t="s">
        <v>23</v>
      </c>
      <c r="L7" s="101" t="s">
        <v>24</v>
      </c>
    </row>
    <row r="8" spans="1:12" ht="44.25" customHeight="1">
      <c r="A8" s="6"/>
      <c r="B8" s="19"/>
      <c r="C8" s="30"/>
      <c r="D8" s="30"/>
      <c r="E8" s="47"/>
      <c r="F8" s="47"/>
      <c r="G8" s="47"/>
      <c r="H8" s="66" t="s">
        <v>30</v>
      </c>
      <c r="I8" s="76" t="s">
        <v>20</v>
      </c>
      <c r="J8" s="84" t="s">
        <v>22</v>
      </c>
      <c r="K8" s="91" t="s">
        <v>0</v>
      </c>
      <c r="L8" s="102"/>
    </row>
    <row r="9" spans="1:12" ht="21.75" customHeight="1">
      <c r="A9" s="7" t="s">
        <v>6</v>
      </c>
      <c r="B9" s="20">
        <v>1</v>
      </c>
      <c r="C9" s="31" t="s">
        <v>31</v>
      </c>
      <c r="D9" s="40" t="s">
        <v>4</v>
      </c>
      <c r="E9" s="48">
        <v>105</v>
      </c>
      <c r="F9" s="54">
        <v>45689</v>
      </c>
      <c r="G9" s="58">
        <v>45696</v>
      </c>
      <c r="H9" s="67">
        <v>260000</v>
      </c>
      <c r="I9" s="77">
        <v>0</v>
      </c>
      <c r="J9" s="85">
        <f>H9-I9</f>
        <v>260000</v>
      </c>
      <c r="K9" s="92">
        <f>ROUNDDOWN(J9/5,-3)</f>
        <v>52000</v>
      </c>
      <c r="L9" s="118">
        <f>IF(K9&lt;20000,K9,20000)</f>
        <v>20000</v>
      </c>
    </row>
    <row r="10" spans="1:12" ht="21.75" customHeight="1">
      <c r="A10" s="8"/>
      <c r="B10" s="21"/>
      <c r="C10" s="113" t="s">
        <v>33</v>
      </c>
      <c r="D10" s="113"/>
      <c r="E10" s="113"/>
      <c r="F10" s="113"/>
      <c r="G10" s="116"/>
      <c r="H10" s="68" t="s">
        <v>13</v>
      </c>
      <c r="I10" s="78"/>
      <c r="J10" s="78"/>
      <c r="K10" s="93"/>
      <c r="L10" s="104">
        <f>L9</f>
        <v>20000</v>
      </c>
    </row>
    <row r="11" spans="1:12" ht="21.75" customHeight="1">
      <c r="A11" s="9" t="s">
        <v>32</v>
      </c>
      <c r="B11" s="20"/>
      <c r="C11" s="31"/>
      <c r="D11" s="40"/>
      <c r="E11" s="48"/>
      <c r="F11" s="54"/>
      <c r="G11" s="58"/>
      <c r="H11" s="67"/>
      <c r="I11" s="79"/>
      <c r="J11" s="86">
        <f>H11-I11</f>
        <v>0</v>
      </c>
      <c r="K11" s="94">
        <f>ROUNDDOWN(J11/5,-3)</f>
        <v>0</v>
      </c>
      <c r="L11" s="105">
        <f>IF(K11&lt;30000,K11,30000)</f>
        <v>0</v>
      </c>
    </row>
    <row r="12" spans="1:12" ht="21.75" customHeight="1">
      <c r="A12" s="10"/>
      <c r="B12" s="22"/>
      <c r="C12" s="33" t="s">
        <v>27</v>
      </c>
      <c r="D12" s="33"/>
      <c r="E12" s="32"/>
      <c r="F12" s="33"/>
      <c r="G12" s="60"/>
      <c r="H12" s="68" t="s">
        <v>13</v>
      </c>
      <c r="I12" s="78"/>
      <c r="J12" s="78"/>
      <c r="K12" s="93"/>
      <c r="L12" s="106">
        <f>L11</f>
        <v>0</v>
      </c>
    </row>
    <row r="13" spans="1:12" ht="21.75" customHeight="1">
      <c r="A13" s="9" t="s">
        <v>25</v>
      </c>
      <c r="B13" s="20"/>
      <c r="C13" s="31"/>
      <c r="D13" s="40"/>
      <c r="E13" s="48"/>
      <c r="F13" s="54"/>
      <c r="G13" s="58"/>
      <c r="H13" s="67"/>
      <c r="I13" s="79"/>
      <c r="J13" s="86">
        <f>H13-I13</f>
        <v>0</v>
      </c>
      <c r="K13" s="94">
        <f>ROUNDDOWN(J13/5,-3)</f>
        <v>0</v>
      </c>
      <c r="L13" s="105">
        <f>IF(K13&lt;15000,K13,15000)</f>
        <v>0</v>
      </c>
    </row>
    <row r="14" spans="1:12" ht="21.75" customHeight="1">
      <c r="A14" s="10"/>
      <c r="B14" s="22"/>
      <c r="C14" s="33" t="s">
        <v>12</v>
      </c>
      <c r="D14" s="33"/>
      <c r="E14" s="33"/>
      <c r="F14" s="33"/>
      <c r="G14" s="60"/>
      <c r="H14" s="68" t="s">
        <v>13</v>
      </c>
      <c r="I14" s="78"/>
      <c r="J14" s="78"/>
      <c r="K14" s="93"/>
      <c r="L14" s="106">
        <f>L13</f>
        <v>0</v>
      </c>
    </row>
    <row r="15" spans="1:12" ht="21.75" customHeight="1">
      <c r="A15" s="11" t="s">
        <v>26</v>
      </c>
      <c r="B15" s="23">
        <v>3</v>
      </c>
      <c r="C15" s="34" t="s">
        <v>21</v>
      </c>
      <c r="D15" s="41" t="s">
        <v>4</v>
      </c>
      <c r="E15" s="49"/>
      <c r="F15" s="55">
        <v>45689</v>
      </c>
      <c r="G15" s="61">
        <v>45693</v>
      </c>
      <c r="H15" s="69">
        <v>5500</v>
      </c>
      <c r="I15" s="77">
        <v>0</v>
      </c>
      <c r="J15" s="87">
        <f>H15-I15</f>
        <v>5500</v>
      </c>
      <c r="K15" s="92">
        <f>ROUNDDOWN(J15/5,-3)</f>
        <v>1000</v>
      </c>
      <c r="L15" s="119">
        <f>IF(K15&lt;2000,K15,2000)</f>
        <v>1000</v>
      </c>
    </row>
    <row r="16" spans="1:12" ht="21.75" customHeight="1">
      <c r="A16" s="12"/>
      <c r="B16" s="24"/>
      <c r="C16" s="35" t="s">
        <v>21</v>
      </c>
      <c r="D16" s="42" t="s">
        <v>4</v>
      </c>
      <c r="E16" s="50"/>
      <c r="F16" s="56">
        <v>45689</v>
      </c>
      <c r="G16" s="62">
        <v>45693</v>
      </c>
      <c r="H16" s="70">
        <v>17500</v>
      </c>
      <c r="I16" s="80">
        <v>0</v>
      </c>
      <c r="J16" s="88">
        <f>H16-I16</f>
        <v>17500</v>
      </c>
      <c r="K16" s="95">
        <f>ROUNDDOWN(J16/5,-3)</f>
        <v>3000</v>
      </c>
      <c r="L16" s="119">
        <f>IF(K16&lt;2000,K16,2000)</f>
        <v>2000</v>
      </c>
    </row>
    <row r="17" spans="1:12" ht="21.75" customHeight="1">
      <c r="A17" s="12"/>
      <c r="B17" s="24"/>
      <c r="C17" s="36" t="s">
        <v>21</v>
      </c>
      <c r="D17" s="42" t="s">
        <v>4</v>
      </c>
      <c r="E17" s="50"/>
      <c r="F17" s="56">
        <v>45689</v>
      </c>
      <c r="G17" s="62">
        <v>45693</v>
      </c>
      <c r="H17" s="70">
        <v>30000</v>
      </c>
      <c r="I17" s="80">
        <v>0</v>
      </c>
      <c r="J17" s="88">
        <f>H17-I17</f>
        <v>30000</v>
      </c>
      <c r="K17" s="95">
        <f>ROUNDDOWN(J17/5,-3)</f>
        <v>6000</v>
      </c>
      <c r="L17" s="119">
        <f>IF(K17&lt;2000,K17,2000)</f>
        <v>2000</v>
      </c>
    </row>
    <row r="18" spans="1:12" ht="21.75" customHeight="1">
      <c r="A18" s="12"/>
      <c r="B18" s="24"/>
      <c r="C18" s="36"/>
      <c r="D18" s="43"/>
      <c r="E18" s="50"/>
      <c r="F18" s="56"/>
      <c r="G18" s="62"/>
      <c r="H18" s="70"/>
      <c r="I18" s="80"/>
      <c r="J18" s="88">
        <f>H18-I18</f>
        <v>0</v>
      </c>
      <c r="K18" s="95">
        <f>ROUNDDOWN(J18/5,-3)</f>
        <v>0</v>
      </c>
      <c r="L18" s="103">
        <f>IF(K18&lt;5000,K18,5000)</f>
        <v>0</v>
      </c>
    </row>
    <row r="19" spans="1:12" ht="21.75" customHeight="1">
      <c r="A19" s="12"/>
      <c r="B19" s="24"/>
      <c r="C19" s="35"/>
      <c r="D19" s="44"/>
      <c r="E19" s="51"/>
      <c r="F19" s="57"/>
      <c r="G19" s="63"/>
      <c r="H19" s="70"/>
      <c r="I19" s="80"/>
      <c r="J19" s="88">
        <f>H19-I19</f>
        <v>0</v>
      </c>
      <c r="K19" s="95">
        <f>ROUNDDOWN(J19/5,-3)</f>
        <v>0</v>
      </c>
      <c r="L19" s="103">
        <f>IF(K19&lt;5000,K19,5000)</f>
        <v>0</v>
      </c>
    </row>
    <row r="20" spans="1:12" ht="21.75" customHeight="1">
      <c r="A20" s="13"/>
      <c r="B20" s="25"/>
      <c r="C20" s="114" t="s">
        <v>34</v>
      </c>
      <c r="D20" s="114"/>
      <c r="E20" s="115"/>
      <c r="F20" s="114"/>
      <c r="G20" s="117"/>
      <c r="H20" s="71" t="s">
        <v>13</v>
      </c>
      <c r="I20" s="81"/>
      <c r="J20" s="81"/>
      <c r="K20" s="96"/>
      <c r="L20" s="106">
        <f>SUM(L15:L19)</f>
        <v>5000</v>
      </c>
    </row>
    <row r="21" spans="1:12" ht="21.75" customHeight="1">
      <c r="A21" s="14" t="s">
        <v>7</v>
      </c>
      <c r="B21" s="26">
        <f>SUM(B9:B15)</f>
        <v>4</v>
      </c>
      <c r="C21" s="38"/>
      <c r="D21" s="45"/>
      <c r="E21" s="45"/>
      <c r="F21" s="45"/>
      <c r="G21" s="45"/>
      <c r="H21" s="72"/>
      <c r="I21" s="82"/>
      <c r="J21" s="89"/>
      <c r="K21" s="97" t="s">
        <v>15</v>
      </c>
      <c r="L21" s="120">
        <f>L10+L12+L14+L20</f>
        <v>25000</v>
      </c>
    </row>
    <row r="22" spans="1:12" ht="24.75" customHeight="1">
      <c r="A22" s="15"/>
      <c r="B22" s="27"/>
      <c r="C22" s="27"/>
      <c r="D22" s="27"/>
      <c r="E22" s="53" t="s">
        <v>37</v>
      </c>
      <c r="F22" s="53"/>
      <c r="G22" s="53"/>
      <c r="H22" s="73"/>
      <c r="I22" s="73"/>
      <c r="J22" s="73"/>
      <c r="K22" s="53"/>
      <c r="L22" s="111"/>
    </row>
    <row r="23" spans="1:12">
      <c r="L23" s="112"/>
    </row>
  </sheetData>
  <mergeCells count="29">
    <mergeCell ref="H6:L6"/>
    <mergeCell ref="C10:G10"/>
    <mergeCell ref="H10:K10"/>
    <mergeCell ref="C12:G12"/>
    <mergeCell ref="H12:K12"/>
    <mergeCell ref="C14:G14"/>
    <mergeCell ref="H14:K14"/>
    <mergeCell ref="C20:G20"/>
    <mergeCell ref="H20:K20"/>
    <mergeCell ref="C21:G21"/>
    <mergeCell ref="H21:J21"/>
    <mergeCell ref="E22:K22"/>
    <mergeCell ref="A6:A8"/>
    <mergeCell ref="B6:B8"/>
    <mergeCell ref="C7:C8"/>
    <mergeCell ref="D7:D8"/>
    <mergeCell ref="E7:E8"/>
    <mergeCell ref="F7:F8"/>
    <mergeCell ref="G7:G8"/>
    <mergeCell ref="L7:L8"/>
    <mergeCell ref="A9:A10"/>
    <mergeCell ref="B9:B10"/>
    <mergeCell ref="A11:A12"/>
    <mergeCell ref="B11:B12"/>
    <mergeCell ref="A13:A14"/>
    <mergeCell ref="B13:B14"/>
    <mergeCell ref="A15:A20"/>
    <mergeCell ref="B15:B20"/>
    <mergeCell ref="E15:E19"/>
  </mergeCells>
  <phoneticPr fontId="1"/>
  <pageMargins left="0.25" right="0.25" top="0.75" bottom="0.75" header="0.3" footer="0.3"/>
  <pageSetup paperSize="9" fitToWidth="1" fitToHeight="0" orientation="landscape" usePrinterDefaults="1" cellComments="asDisplayed"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手書き用</vt:lpstr>
      <vt:lpstr>様式第２号（市内用）</vt:lpstr>
      <vt:lpstr>様式第２号（市外用）</vt:lpstr>
      <vt:lpstr>記入例（市内）</vt:lpstr>
      <vt:lpstr>記入例 (市外)</vt:lpstr>
    </vt:vector>
  </TitlesOfParts>
  <Company>Toshiba</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inf04-u20</dc:creator>
  <cp:lastModifiedBy>inf13-u05</cp:lastModifiedBy>
  <cp:lastPrinted>2022-11-21T08:47:08Z</cp:lastPrinted>
  <dcterms:created xsi:type="dcterms:W3CDTF">2022-10-16T23:20:34Z</dcterms:created>
  <dcterms:modified xsi:type="dcterms:W3CDTF">2025-01-26T02:35:38Z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2025-01-26T02:35:38Z</vt:filetime>
  </property>
</Properties>
</file>