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25財政状況資料集\H29決算\２回目\"/>
    </mc:Choice>
  </mc:AlternateContent>
  <bookViews>
    <workbookView xWindow="0" yWindow="0" windowWidth="20490" windowHeight="7680"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O40" i="10"/>
  <c r="BW40" i="10"/>
  <c r="BE40" i="10"/>
  <c r="AM40" i="10"/>
  <c r="U40" i="10"/>
  <c r="CO39" i="10"/>
  <c r="BE39" i="10"/>
  <c r="AM39" i="10"/>
  <c r="U39" i="10"/>
  <c r="CO38" i="10"/>
  <c r="BE38" i="10"/>
  <c r="AM38" i="10"/>
  <c r="CO37" i="10"/>
  <c r="BE37" i="10"/>
  <c r="AM37" i="10"/>
  <c r="CO36" i="10"/>
  <c r="BE36" i="10"/>
  <c r="AM36" i="10"/>
  <c r="AM35" i="10"/>
  <c r="C35" i="10"/>
  <c r="C36" i="10" s="1"/>
  <c r="C34" i="10"/>
  <c r="C37" i="10" l="1"/>
  <c r="C38" i="10" s="1"/>
  <c r="C39" i="10" s="1"/>
  <c r="C40" i="10" s="1"/>
  <c r="C41"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l="1"/>
  <c r="BW36" i="10" s="1"/>
  <c r="BW37" i="10" s="1"/>
  <c r="BW38" i="10" s="1"/>
  <c r="BW39" i="10" s="1"/>
  <c r="CO34" i="10" s="1"/>
  <c r="CO35" i="10" s="1"/>
</calcChain>
</file>

<file path=xl/sharedStrings.xml><?xml version="1.0" encoding="utf-8"?>
<sst xmlns="http://schemas.openxmlformats.org/spreadsheetml/2006/main" count="1126" uniqueCount="624">
  <si>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</si>
  <si>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</si>
  <si>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</si>
  <si>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</si>
  <si>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</si>
  <si>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</si>
  <si>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</si>
  <si>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</si>
  <si>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</si>
  <si>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</si>
  <si>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</si>
  <si>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</si>
  <si>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</si>
  <si>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</si>
  <si>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</si>
  <si>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</si>
  <si>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</si>
  <si>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</si>
  <si>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</si>
  <si>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</si>
  <si>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</si>
  <si>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</si>
  <si>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</si>
  <si>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</si>
  <si>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</si>
  <si>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</si>
  <si>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</si>
  <si>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</si>
  <si>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</si>
  <si>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</si>
  <si>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</si>
  <si>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</si>
  <si>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</si>
  <si>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</si>
  <si>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</si>
  <si>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</si>
  <si>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</si>
  <si>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</si>
  <si>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</si>
  <si>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</si>
  <si>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</si>
  <si>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</si>
  <si>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</si>
  <si>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</si>
  <si>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</si>
  <si>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</si>
  <si>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</si>
  <si>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</si>
  <si>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</si>
  <si>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</si>
  <si>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</si>
  <si>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</si>
  <si>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</si>
  <si>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</si>
  <si>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</si>
  <si>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</si>
  <si>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</si>
  <si>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</si>
  <si>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</si>
  <si>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</si>
  <si>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</si>
  <si>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</si>
  <si>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</si>
  <si>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</si>
  <si>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</si>
  <si>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</si>
  <si>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</si>
  <si>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</si>
  <si>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</si>
  <si>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</si>
  <si>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</si>
  <si>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</si>
  <si>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</si>
  <si>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</si>
  <si>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</si>
  <si>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</si>
  <si>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</si>
  <si>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</si>
  <si>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</si>
  <si>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</si>
  <si>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</si>
  <si>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</si>
  <si>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</si>
  <si>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</si>
  <si>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</si>
  <si>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</si>
  <si>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</si>
  <si>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</si>
  <si>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</si>
  <si>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</si>
  <si>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</si>
  <si>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</si>
  <si>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</si>
  <si>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</si>
  <si>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</si>
  <si>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</si>
  <si>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</si>
  <si>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</si>
  <si>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</si>
  <si>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</si>
  <si>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</si>
  <si>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</si>
  <si>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</si>
  <si>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</si>
  <si>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</si>
  <si>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</si>
  <si>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</si>
  <si>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</si>
  <si>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</si>
  <si>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</si>
  <si>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</si>
  <si>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</si>
  <si>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</si>
  <si>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</si>
  <si>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</si>
  <si>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</si>
  <si>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</si>
  <si>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</si>
  <si>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</si>
  <si>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</si>
  <si>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</si>
  <si>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</si>
  <si>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</si>
  <si>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</si>
  <si>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</si>
  <si>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</si>
  <si>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</si>
  <si>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</si>
  <si>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</si>
  <si>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</si>
  <si>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</si>
  <si>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</si>
  <si>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</si>
  <si>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</si>
  <si>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</si>
  <si>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</si>
  <si>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</si>
  <si>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</si>
  <si>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</si>
  <si>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</si>
  <si>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</si>
  <si>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</si>
  <si>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</si>
  <si>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</si>
  <si>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</si>
  <si>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</si>
  <si>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</si>
  <si>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</si>
  <si>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</si>
  <si>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</si>
  <si>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</si>
  <si>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</si>
  <si>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</si>
  <si>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</si>
  <si>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</si>
  <si>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</si>
  <si>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</si>
  <si>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</si>
  <si>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</si>
  <si>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</si>
  <si>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</si>
  <si>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</si>
  <si>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</si>
  <si>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</si>
  <si>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</si>
  <si>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</si>
  <si>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</si>
  <si>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</si>
  <si>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</si>
  <si>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</si>
  <si>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</si>
  <si>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</si>
  <si>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</si>
  <si>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</si>
  <si>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</si>
  <si>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</si>
  <si>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</si>
  <si>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</si>
  <si>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</si>
  <si>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</si>
  <si>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</si>
  <si>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</si>
  <si>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</si>
  <si>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</si>
  <si>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</si>
  <si>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</si>
  <si>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</si>
  <si>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</si>
  <si>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</si>
  <si>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</si>
  <si>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</si>
  <si>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</si>
  <si>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</si>
  <si>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</si>
  <si>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</si>
  <si>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</si>
  <si>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</si>
  <si>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</si>
  <si>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</si>
  <si>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</si>
  <si>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</si>
  <si>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</si>
  <si>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</si>
  <si>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</si>
  <si>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</si>
  <si>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</si>
  <si>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</si>
  <si>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</si>
  <si>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徳島県阿南市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</si>
  <si>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</si>
  <si>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</si>
  <si>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</si>
  <si>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</si>
  <si>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</si>
  <si>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</si>
  <si>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</si>
  <si>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</si>
  <si>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</si>
  <si>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</si>
  <si>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</si>
  <si>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</si>
  <si>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</si>
  <si>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</si>
  <si>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</si>
  <si>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</si>
  <si>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</si>
  <si>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</si>
  <si>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</si>
  <si>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</si>
  <si>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</si>
  <si>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</si>
  <si>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</si>
  <si>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</si>
  <si>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</si>
  <si>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</si>
  <si>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</si>
  <si>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</si>
  <si>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</si>
  <si>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</si>
  <si>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</si>
  <si>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</si>
  <si>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</si>
  <si>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</si>
  <si>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</si>
  <si>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</si>
  <si>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</si>
  <si>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</si>
  <si>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</si>
  <si>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</si>
  <si>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</si>
  <si>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</si>
  <si>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</si>
  <si>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</si>
  <si>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</si>
  <si>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</si>
  <si>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</si>
  <si>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</si>
  <si>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</si>
  <si>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</si>
  <si>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</si>
  <si>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</si>
  <si>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</si>
  <si>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</si>
  <si>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</si>
  <si>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</si>
  <si>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</si>
  <si>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</si>
  <si>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</si>
  <si>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</si>
  <si>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</si>
  <si>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</si>
  <si>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</si>
  <si>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</si>
  <si>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</si>
  <si>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</si>
  <si>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</si>
  <si>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</si>
  <si>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</si>
  <si>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</si>
  <si>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</si>
  <si>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</si>
  <si>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</si>
  <si>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</si>
  <si>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</si>
  <si>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</si>
  <si>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</si>
  <si>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</si>
  <si>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</si>
  <si>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</si>
  <si>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</si>
  <si>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</si>
  <si>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</si>
  <si>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</si>
  <si>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</si>
  <si>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</si>
  <si>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</si>
  <si>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</si>
  <si>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</si>
  <si>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</si>
  <si>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</si>
  <si>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</si>
  <si>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</si>
  <si>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</si>
  <si>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</si>
  <si>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</si>
  <si>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</si>
  <si>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</si>
  <si>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</si>
  <si>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</si>
  <si>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</si>
  <si>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</si>
  <si>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</si>
  <si>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</si>
  <si>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</si>
  <si>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</si>
  <si>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</si>
  <si>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</si>
  <si>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</si>
  <si>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</si>
  <si>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</si>
  <si>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</si>
  <si>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</si>
  <si>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</si>
  <si>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</si>
  <si>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</si>
  <si>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</si>
  <si>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</si>
  <si>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</si>
  <si>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</si>
  <si>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</si>
  <si>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</si>
  <si>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</si>
  <si>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</si>
  <si>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</si>
  <si>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</si>
  <si>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</si>
  <si>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</si>
  <si>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</si>
  <si>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</si>
  <si>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</si>
  <si>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</si>
  <si>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</si>
  <si>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</si>
  <si>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</si>
  <si>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</si>
  <si>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</si>
  <si>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</si>
  <si>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</si>
  <si>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</si>
  <si>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</si>
  <si>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</si>
  <si>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</si>
  <si>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</si>
  <si>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</si>
  <si>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</si>
  <si>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</si>
  <si>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</si>
  <si>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</si>
  <si>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徳島県阿南市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</si>
  <si>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</si>
  <si>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</si>
  <si>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</si>
  <si>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</si>
  <si>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</si>
  <si>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</si>
  <si>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</si>
  <si>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</si>
  <si>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</si>
  <si>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</si>
  <si>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</si>
  <si>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</si>
  <si>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</si>
  <si>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</si>
  <si>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</si>
  <si>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</si>
  <si>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</si>
  <si>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</si>
  <si>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</si>
  <si>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</si>
  <si>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</si>
  <si>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</si>
  <si>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</si>
  <si>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</si>
  <si>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t>
    <phoneticPr fontId="5"/>
  </si>
  <si>
    <t>春日野地域下水道事業会計</t>
    <phoneticPr fontId="5"/>
  </si>
  <si>
    <t>豊香野地区生活排水処理事業会計</t>
    <phoneticPr fontId="5"/>
  </si>
  <si>
    <t>西春日野生活排水処理事業会計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</si>
  <si>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</si>
  <si>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</si>
  <si>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</si>
  <si>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</si>
  <si>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</si>
  <si>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</si>
  <si>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</si>
  <si>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</si>
  <si>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</si>
  <si>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</si>
  <si>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</si>
  <si>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</si>
  <si>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</si>
  <si>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</si>
  <si>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</si>
  <si>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</si>
  <si>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</si>
  <si>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</si>
  <si>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</si>
  <si>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</si>
  <si>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</si>
  <si>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</si>
  <si>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</si>
  <si>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</si>
  <si>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</si>
  <si>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</si>
  <si>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</si>
  <si>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</si>
  <si>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</si>
  <si>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</si>
  <si>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</si>
  <si>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</si>
  <si>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</si>
  <si>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</si>
  <si>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</si>
  <si>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</si>
  <si>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</si>
  <si>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</si>
  <si>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</si>
  <si>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</si>
  <si>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</si>
  <si>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</si>
  <si>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</si>
  <si>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</si>
  <si>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</si>
  <si>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</si>
  <si>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</si>
  <si>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</si>
  <si>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</si>
  <si>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</si>
  <si>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</si>
  <si>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</si>
  <si>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</si>
  <si>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</si>
  <si>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</si>
  <si>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</si>
  <si>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</si>
  <si>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</si>
  <si>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</si>
  <si>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</si>
  <si>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</si>
  <si>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</si>
  <si>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</si>
  <si>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</si>
  <si>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</si>
  <si>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</si>
  <si>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</si>
  <si>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</si>
  <si>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</si>
  <si>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</si>
  <si>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</si>
  <si>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</si>
  <si>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</si>
  <si>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</si>
  <si>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</si>
  <si>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</si>
  <si>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</si>
  <si>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</si>
  <si>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</si>
  <si>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</si>
  <si>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</si>
  <si>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</si>
  <si>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</si>
  <si>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</si>
  <si>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</si>
  <si>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</si>
  <si>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</si>
  <si>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</si>
  <si>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</si>
  <si>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</si>
  <si>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</si>
  <si>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</si>
  <si>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羽ノ浦農業集落排水事業会計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</si>
  <si>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</si>
  <si>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阿南市水道事業会計</t>
    <phoneticPr fontId="5"/>
  </si>
  <si>
    <t>(Ｆ)</t>
    <phoneticPr fontId="5"/>
  </si>
  <si>
    <t>伊島診療所事業会計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</si>
  <si>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</si>
  <si>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</si>
  <si>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</si>
  <si>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</si>
  <si>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</si>
  <si>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</si>
  <si>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</si>
  <si>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</si>
  <si>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</si>
  <si>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</si>
  <si>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</si>
  <si>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</si>
  <si>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</si>
  <si>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</si>
  <si>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</si>
  <si>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</si>
  <si>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</si>
  <si>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</si>
  <si>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</si>
  <si>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</si>
  <si>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</si>
  <si>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</si>
  <si>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</si>
  <si>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</si>
  <si>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</si>
  <si>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</si>
  <si>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</si>
  <si>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</si>
  <si>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</si>
  <si>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</si>
  <si>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</si>
  <si>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</si>
  <si>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</si>
  <si>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</si>
  <si>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</si>
  <si>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</si>
  <si>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</si>
  <si>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</si>
  <si>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</si>
  <si>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</si>
  <si>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</si>
  <si>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</si>
  <si>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</si>
  <si>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</si>
  <si>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</si>
  <si>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</si>
  <si>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</si>
  <si>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</si>
  <si>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</si>
  <si>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</si>
  <si>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</si>
  <si>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</si>
  <si>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</si>
  <si>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</si>
  <si>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</si>
  <si>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</si>
  <si>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</si>
  <si>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</si>
  <si>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</si>
  <si>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</si>
  <si>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</si>
  <si>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</si>
  <si>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</si>
  <si>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</si>
  <si>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</si>
  <si>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</si>
  <si>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</si>
  <si>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</si>
  <si>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</si>
  <si>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</si>
  <si>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</si>
  <si>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</si>
  <si>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</si>
  <si>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</si>
  <si>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</si>
  <si>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</si>
  <si>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</si>
  <si>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</si>
  <si>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</si>
  <si>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</si>
  <si>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</si>
  <si>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</si>
  <si>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</si>
  <si>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</si>
  <si>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</si>
  <si>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</si>
  <si>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</si>
  <si>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9.09</t>
  </si>
  <si>
    <t>▲ 7.76</t>
  </si>
  <si>
    <t>阿南市水道事業会計</t>
  </si>
  <si>
    <t>介護保険事業会計</t>
  </si>
  <si>
    <t>一般会計</t>
  </si>
  <si>
    <t>国民健康保険事業会計</t>
  </si>
  <si>
    <t>後期高齢者医療会計</t>
  </si>
  <si>
    <t>春日野地域下水道事業会計</t>
  </si>
  <si>
    <t>加茂谷診療所事業会計</t>
  </si>
  <si>
    <t>西春日野生活排水処理事業会計</t>
  </si>
  <si>
    <t>その他会計（赤字）</t>
  </si>
  <si>
    <t>▲ 0.03</t>
  </si>
  <si>
    <t>▲ 0.01</t>
  </si>
  <si>
    <t>▲ 0.00</t>
  </si>
  <si>
    <t>その他会計（黒字）</t>
  </si>
  <si>
    <t>-</t>
    <phoneticPr fontId="2"/>
  </si>
  <si>
    <t>-</t>
    <phoneticPr fontId="2"/>
  </si>
  <si>
    <t>-</t>
    <phoneticPr fontId="2"/>
  </si>
  <si>
    <t>老人ホーム福寿荘組合</t>
    <rPh sb="0" eb="2">
      <t>ロウジン</t>
    </rPh>
    <rPh sb="5" eb="7">
      <t>フクジュ</t>
    </rPh>
    <rPh sb="7" eb="8">
      <t>ソウ</t>
    </rPh>
    <rPh sb="8" eb="10">
      <t>クミアイ</t>
    </rPh>
    <phoneticPr fontId="30"/>
  </si>
  <si>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0"/>
  </si>
  <si>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</si>
  <si>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0"/>
  </si>
  <si>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</si>
  <si>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0"/>
  </si>
  <si>
    <t>-</t>
    <phoneticPr fontId="2"/>
  </si>
  <si>
    <t>阿南市土地開発公社</t>
    <rPh sb="0" eb="3">
      <t>アナンシ</t>
    </rPh>
    <rPh sb="3" eb="5">
      <t>トチ</t>
    </rPh>
    <rPh sb="5" eb="7">
      <t>カイハツ</t>
    </rPh>
    <rPh sb="7" eb="9">
      <t>コウシャ</t>
    </rPh>
    <phoneticPr fontId="30"/>
  </si>
  <si>
    <t>株式会社コートベール徳島</t>
    <rPh sb="0" eb="4">
      <t>カブシキガイシャ</t>
    </rPh>
    <rPh sb="10" eb="12">
      <t>トクシマ</t>
    </rPh>
    <phoneticPr fontId="30"/>
  </si>
  <si>
    <t>-</t>
    <phoneticPr fontId="2"/>
  </si>
  <si>
    <t>-</t>
    <phoneticPr fontId="2"/>
  </si>
  <si>
    <t>-</t>
    <phoneticPr fontId="2"/>
  </si>
  <si>
    <t>-</t>
    <phoneticPr fontId="2"/>
  </si>
  <si>
    <t>-</t>
    <phoneticPr fontId="2"/>
  </si>
  <si>
    <t>-</t>
    <phoneticPr fontId="2"/>
  </si>
  <si>
    <t>-</t>
    <phoneticPr fontId="2"/>
  </si>
  <si>
    <t>-</t>
    <phoneticPr fontId="2"/>
  </si>
  <si>
    <t>阿南市ごみ処理施設建設基金</t>
    <rPh sb="0" eb="3">
      <t>アナンシ</t>
    </rPh>
    <rPh sb="5" eb="7">
      <t>ショリ</t>
    </rPh>
    <rPh sb="7" eb="9">
      <t>シセツ</t>
    </rPh>
    <rPh sb="9" eb="11">
      <t>ケンセツ</t>
    </rPh>
    <rPh sb="11" eb="13">
      <t>キキン</t>
    </rPh>
    <phoneticPr fontId="2"/>
  </si>
  <si>
    <t>阿南市輝く子どもの子育て応援に係る日亜化学工業基金</t>
    <phoneticPr fontId="2"/>
  </si>
  <si>
    <t>日亜化学工業河川水質改良基金</t>
    <phoneticPr fontId="2"/>
  </si>
  <si>
    <t>阿南市地域福祉基金</t>
    <phoneticPr fontId="2"/>
  </si>
  <si>
    <t>阿南市公害対策基金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</si>
  <si>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</si>
  <si>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</si>
  <si>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</si>
  <si>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</si>
  <si>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</si>
  <si>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</si>
  <si>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</si>
  <si>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</si>
  <si>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</si>
  <si>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より低い水準を保っているが、将来への負担を軽減するため、実施事業の精査を行い、市債発行に当たっては交付税措置されるものを優先するなど、引き続き適切な財政運営に努めていく。</t>
    <phoneticPr fontId="5"/>
  </si>
  <si>
    <t>実質公債費比率</t>
    <phoneticPr fontId="5"/>
  </si>
  <si>
    <t xml:space="preserve"> </t>
    <phoneticPr fontId="5"/>
  </si>
  <si>
    <t>　将来負担比率及び有形固定資産減価償却率は類似団体と比べて低い数値となっているものの、耐用年数を迎える多数の施設の維持管理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</si>
</sst>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E2F6-4202-AA1E-7BA113A62C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147933</c:v>
                </c:pt>
                <c:pt idx="1">
                  <c:v>104513</c:v>
                </c:pt>
                <c:pt idx="2">
                  <c:v>60894</c:v>
                </c:pt>
                <c:pt idx="3">
                  <c:v>98223</c:v>
                </c:pt>
                <c:pt idx="4">
                  <c:v>64728</c:v>
                </c:pt>
              </c:numCache>
            </c:numRef>
          </c:val>
          <c:smooth val="0"/>
          <c:extLst>
            <c:ext xmlns:c16="http://schemas.microsoft.com/office/drawing/2014/chart" uri="{C3380CC4-5D6E-409C-BE32-E72D297353CC}">
              <c16:uniqueId val="{00000001-E2F6-4202-AA1E-7BA113A62CB4}"/>
            </c:ext>
          </c:extLst>
        </c:ser>
        <c:dLbls>
          <c:showLegendKey val="0"/>
          <c:showVal val="0"/>
          <c:showCatName val="0"/>
          <c:showSerName val="0"/>
          <c:showPercent val="0"/>
          <c:showBubbleSize val="0"/>
        </c:dLbls>
        <c:marker val="1"/>
        <c:smooth val="0"/>
        <c:axId val="56710656"/>
        <c:axId val="56712576"/>
      </c:lineChart>
      <c:catAx>
        <c:axId val="5671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12576"/>
        <c:crosses val="autoZero"/>
        <c:auto val="1"/>
        <c:lblAlgn val="ctr"/>
        <c:lblOffset val="100"/>
        <c:tickLblSkip val="1"/>
        <c:tickMarkSkip val="1"/>
        <c:noMultiLvlLbl val="0"/>
      </c:catAx>
      <c:valAx>
        <c:axId val="56712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1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2.5299999999999998</c:v>
                </c:pt>
                <c:pt idx="1">
                  <c:v>3.74</c:v>
                </c:pt>
                <c:pt idx="2">
                  <c:v>2.25</c:v>
                </c:pt>
                <c:pt idx="3">
                  <c:v>0.71</c:v>
                </c:pt>
                <c:pt idx="4">
                  <c:v>1.07</c:v>
                </c:pt>
              </c:numCache>
            </c:numRef>
          </c:val>
          <c:extLst>
            <c:ext xmlns:c16="http://schemas.microsoft.com/office/drawing/2014/chart" uri="{C3380CC4-5D6E-409C-BE32-E72D297353CC}">
              <c16:uniqueId val="{00000000-0544-4F52-B284-A6CC6BAFA0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65.27</c:v>
                </c:pt>
                <c:pt idx="1">
                  <c:v>67.52</c:v>
                </c:pt>
                <c:pt idx="2">
                  <c:v>67.849999999999994</c:v>
                </c:pt>
                <c:pt idx="3">
                  <c:v>61.72</c:v>
                </c:pt>
                <c:pt idx="4">
                  <c:v>54.71</c:v>
                </c:pt>
              </c:numCache>
            </c:numRef>
          </c:val>
          <c:extLst>
            <c:ext xmlns:c16="http://schemas.microsoft.com/office/drawing/2014/chart" uri="{C3380CC4-5D6E-409C-BE32-E72D297353CC}">
              <c16:uniqueId val="{00000001-0544-4F52-B284-A6CC6BAFA0EE}"/>
            </c:ext>
          </c:extLst>
        </c:ser>
        <c:dLbls>
          <c:showLegendKey val="0"/>
          <c:showVal val="0"/>
          <c:showCatName val="0"/>
          <c:showSerName val="0"/>
          <c:showPercent val="0"/>
          <c:showBubbleSize val="0"/>
        </c:dLbls>
        <c:gapWidth val="250"/>
        <c:overlap val="100"/>
        <c:axId val="119067776"/>
        <c:axId val="11906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2.96</c:v>
                </c:pt>
                <c:pt idx="2">
                  <c:v>-0.35</c:v>
                </c:pt>
                <c:pt idx="3">
                  <c:v>-9.09</c:v>
                </c:pt>
                <c:pt idx="4">
                  <c:v>-7.76</c:v>
                </c:pt>
              </c:numCache>
            </c:numRef>
          </c:val>
          <c:smooth val="0"/>
          <c:extLst>
            <c:ext xmlns:c16="http://schemas.microsoft.com/office/drawing/2014/chart" uri="{C3380CC4-5D6E-409C-BE32-E72D297353CC}">
              <c16:uniqueId val="{00000002-0544-4F52-B284-A6CC6BAFA0EE}"/>
            </c:ext>
          </c:extLst>
        </c:ser>
        <c:dLbls>
          <c:showLegendKey val="0"/>
          <c:showVal val="0"/>
          <c:showCatName val="0"/>
          <c:showSerName val="0"/>
          <c:showPercent val="0"/>
          <c:showBubbleSize val="0"/>
        </c:dLbls>
        <c:marker val="1"/>
        <c:smooth val="0"/>
        <c:axId val="119067776"/>
        <c:axId val="119069696"/>
      </c:lineChart>
      <c:catAx>
        <c:axId val="1190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069696"/>
        <c:crosses val="autoZero"/>
        <c:auto val="1"/>
        <c:lblAlgn val="ctr"/>
        <c:lblOffset val="100"/>
        <c:tickLblSkip val="1"/>
        <c:tickMarkSkip val="1"/>
        <c:noMultiLvlLbl val="0"/>
      </c:catAx>
      <c:valAx>
        <c:axId val="1190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0.05</c:v>
                </c:pt>
                <c:pt idx="8">
                  <c:v>#N/A</c:v>
                </c:pt>
                <c:pt idx="9">
                  <c:v>0.06</c:v>
                </c:pt>
              </c:numCache>
            </c:numRef>
          </c:val>
          <c:extLst>
            <c:ext xmlns:c16="http://schemas.microsoft.com/office/drawing/2014/chart" uri="{C3380CC4-5D6E-409C-BE32-E72D297353CC}">
              <c16:uniqueId val="{00000000-769F-4AC5-BCB9-6C1FA06B86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0.03</c:v>
                </c:pt>
                <c:pt idx="1">
                  <c:v>#N/A</c:v>
                </c:pt>
                <c:pt idx="2">
                  <c:v>0.01</c:v>
                </c:pt>
                <c:pt idx="3">
                  <c:v>#N/A</c:v>
                </c:pt>
                <c:pt idx="4">
                  <c:v>#N/A</c:v>
                </c:pt>
                <c:pt idx="5">
                  <c:v>0</c:v>
                </c:pt>
                <c:pt idx="6">
                  <c:v>0</c:v>
                </c:pt>
                <c:pt idx="7">
                  <c:v>0</c:v>
                </c:pt>
                <c:pt idx="8">
                  <c:v>0</c:v>
                </c:pt>
                <c:pt idx="9">
                  <c:v>0</c:v>
                </c:pt>
              </c:numCache>
            </c:numRef>
          </c:val>
          <c:extLst>
            <c:ext xmlns:c16="http://schemas.microsoft.com/office/drawing/2014/chart" uri="{C3380CC4-5D6E-409C-BE32-E72D297353CC}">
              <c16:uniqueId val="{00000001-769F-4AC5-BCB9-6C1FA06B86D4}"/>
            </c:ext>
          </c:extLst>
        </c:ser>
        <c:ser>
          <c:idx val="2"/>
          <c:order val="2"/>
          <c:tx>
            <c:strRef>
              <c:f>データシート!$A$29</c:f>
              <c:strCache>
                <c:ptCount val="1"/>
                <c:pt idx="0">
                  <c:v>西春日野生活排水処理事業会計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0.03</c:v>
                </c:pt>
                <c:pt idx="8">
                  <c:v>#N/A</c:v>
                </c:pt>
                <c:pt idx="9">
                  <c:v>0.02</c:v>
                </c:pt>
              </c:numCache>
            </c:numRef>
          </c:val>
          <c:extLst>
            <c:ext xmlns:c16="http://schemas.microsoft.com/office/drawing/2014/chart" uri="{C3380CC4-5D6E-409C-BE32-E72D297353CC}">
              <c16:uniqueId val="{00000002-769F-4AC5-BCB9-6C1FA06B86D4}"/>
            </c:ext>
          </c:extLst>
        </c:ser>
        <c:ser>
          <c:idx val="3"/>
          <c:order val="3"/>
          <c:tx>
            <c:strRef>
              <c:f>データシート!$A$30</c:f>
              <c:strCache>
                <c:ptCount val="1"/>
                <c:pt idx="0">
                  <c:v>加茂谷診療所事業会計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769F-4AC5-BCB9-6C1FA06B86D4}"/>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0.06</c:v>
                </c:pt>
                <c:pt idx="8">
                  <c:v>#N/A</c:v>
                </c:pt>
                <c:pt idx="9">
                  <c:v>0.04</c:v>
                </c:pt>
              </c:numCache>
            </c:numRef>
          </c:val>
          <c:extLst>
            <c:ext xmlns:c16="http://schemas.microsoft.com/office/drawing/2014/chart" uri="{C3380CC4-5D6E-409C-BE32-E72D297353CC}">
              <c16:uniqueId val="{00000004-769F-4AC5-BCB9-6C1FA06B86D4}"/>
            </c:ext>
          </c:extLst>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0.09</c:v>
                </c:pt>
                <c:pt idx="4">
                  <c:v>#N/A</c:v>
                </c:pt>
                <c:pt idx="5">
                  <c:v>0.08</c:v>
                </c:pt>
                <c:pt idx="6">
                  <c:v>#N/A</c:v>
                </c:pt>
                <c:pt idx="7">
                  <c:v>0.09</c:v>
                </c:pt>
                <c:pt idx="8">
                  <c:v>#N/A</c:v>
                </c:pt>
                <c:pt idx="9">
                  <c:v>0.1</c:v>
                </c:pt>
              </c:numCache>
            </c:numRef>
          </c:val>
          <c:extLst>
            <c:ext xmlns:c16="http://schemas.microsoft.com/office/drawing/2014/chart" uri="{C3380CC4-5D6E-409C-BE32-E72D297353CC}">
              <c16:uniqueId val="{00000005-769F-4AC5-BCB9-6C1FA06B86D4}"/>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1.26</c:v>
                </c:pt>
                <c:pt idx="8">
                  <c:v>#N/A</c:v>
                </c:pt>
                <c:pt idx="9">
                  <c:v>0.79</c:v>
                </c:pt>
              </c:numCache>
            </c:numRef>
          </c:val>
          <c:extLst>
            <c:ext xmlns:c16="http://schemas.microsoft.com/office/drawing/2014/chart" uri="{C3380CC4-5D6E-409C-BE32-E72D297353CC}">
              <c16:uniqueId val="{00000006-769F-4AC5-BCB9-6C1FA06B86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2.52</c:v>
                </c:pt>
                <c:pt idx="2">
                  <c:v>#N/A</c:v>
                </c:pt>
                <c:pt idx="3">
                  <c:v>3.69</c:v>
                </c:pt>
                <c:pt idx="4">
                  <c:v>#N/A</c:v>
                </c:pt>
                <c:pt idx="5">
                  <c:v>2.13</c:v>
                </c:pt>
                <c:pt idx="6">
                  <c:v>#N/A</c:v>
                </c:pt>
                <c:pt idx="7">
                  <c:v>0.55000000000000004</c:v>
                </c:pt>
                <c:pt idx="8">
                  <c:v>#N/A</c:v>
                </c:pt>
                <c:pt idx="9">
                  <c:v>0.95</c:v>
                </c:pt>
              </c:numCache>
            </c:numRef>
          </c:val>
          <c:extLst>
            <c:ext xmlns:c16="http://schemas.microsoft.com/office/drawing/2014/chart" uri="{C3380CC4-5D6E-409C-BE32-E72D297353CC}">
              <c16:uniqueId val="{00000007-769F-4AC5-BCB9-6C1FA06B86D4}"/>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0.71</c:v>
                </c:pt>
                <c:pt idx="2">
                  <c:v>#N/A</c:v>
                </c:pt>
                <c:pt idx="3">
                  <c:v>0.81</c:v>
                </c:pt>
                <c:pt idx="4">
                  <c:v>#N/A</c:v>
                </c:pt>
                <c:pt idx="5">
                  <c:v>0.96</c:v>
                </c:pt>
                <c:pt idx="6">
                  <c:v>#N/A</c:v>
                </c:pt>
                <c:pt idx="7">
                  <c:v>0.55000000000000004</c:v>
                </c:pt>
                <c:pt idx="8">
                  <c:v>#N/A</c:v>
                </c:pt>
                <c:pt idx="9">
                  <c:v>1.24</c:v>
                </c:pt>
              </c:numCache>
            </c:numRef>
          </c:val>
          <c:extLst>
            <c:ext xmlns:c16="http://schemas.microsoft.com/office/drawing/2014/chart" uri="{C3380CC4-5D6E-409C-BE32-E72D297353CC}">
              <c16:uniqueId val="{00000008-769F-4AC5-BCB9-6C1FA06B86D4}"/>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6.37</c:v>
                </c:pt>
                <c:pt idx="2">
                  <c:v>#N/A</c:v>
                </c:pt>
                <c:pt idx="3">
                  <c:v>6.02</c:v>
                </c:pt>
                <c:pt idx="4">
                  <c:v>#N/A</c:v>
                </c:pt>
                <c:pt idx="5">
                  <c:v>5.81</c:v>
                </c:pt>
                <c:pt idx="6">
                  <c:v>#N/A</c:v>
                </c:pt>
                <c:pt idx="7">
                  <c:v>5.91</c:v>
                </c:pt>
                <c:pt idx="8">
                  <c:v>#N/A</c:v>
                </c:pt>
                <c:pt idx="9">
                  <c:v>7.15</c:v>
                </c:pt>
              </c:numCache>
            </c:numRef>
          </c:val>
          <c:extLst>
            <c:ext xmlns:c16="http://schemas.microsoft.com/office/drawing/2014/chart" uri="{C3380CC4-5D6E-409C-BE32-E72D297353CC}">
              <c16:uniqueId val="{00000009-769F-4AC5-BCB9-6C1FA06B86D4}"/>
            </c:ext>
          </c:extLst>
        </c:ser>
        <c:dLbls>
          <c:showLegendKey val="0"/>
          <c:showVal val="0"/>
          <c:showCatName val="0"/>
          <c:showSerName val="0"/>
          <c:showPercent val="0"/>
          <c:showBubbleSize val="0"/>
        </c:dLbls>
        <c:gapWidth val="150"/>
        <c:overlap val="100"/>
        <c:axId val="119225344"/>
        <c:axId val="119227136"/>
      </c:barChart>
      <c:catAx>
        <c:axId val="1192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27136"/>
        <c:crosses val="autoZero"/>
        <c:auto val="1"/>
        <c:lblAlgn val="ctr"/>
        <c:lblOffset val="100"/>
        <c:tickLblSkip val="1"/>
        <c:tickMarkSkip val="1"/>
        <c:noMultiLvlLbl val="0"/>
      </c:catAx>
      <c:valAx>
        <c:axId val="11922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2460</c:v>
                </c:pt>
                <c:pt idx="5">
                  <c:v>2592</c:v>
                </c:pt>
                <c:pt idx="8">
                  <c:v>2573</c:v>
                </c:pt>
                <c:pt idx="11">
                  <c:v>2586</c:v>
                </c:pt>
                <c:pt idx="14">
                  <c:v>2594</c:v>
                </c:pt>
              </c:numCache>
            </c:numRef>
          </c:val>
          <c:extLst>
            <c:ext xmlns:c16="http://schemas.microsoft.com/office/drawing/2014/chart" uri="{C3380CC4-5D6E-409C-BE32-E72D297353CC}">
              <c16:uniqueId val="{00000000-48B0-44D8-934C-5A08A437B7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B0-44D8-934C-5A08A437B7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B0-44D8-934C-5A08A437B7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48B0-44D8-934C-5A08A437B7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332</c:v>
                </c:pt>
                <c:pt idx="3">
                  <c:v>343</c:v>
                </c:pt>
                <c:pt idx="6">
                  <c:v>359</c:v>
                </c:pt>
                <c:pt idx="9">
                  <c:v>366</c:v>
                </c:pt>
                <c:pt idx="12">
                  <c:v>411</c:v>
                </c:pt>
              </c:numCache>
            </c:numRef>
          </c:val>
          <c:extLst>
            <c:ext xmlns:c16="http://schemas.microsoft.com/office/drawing/2014/chart" uri="{C3380CC4-5D6E-409C-BE32-E72D297353CC}">
              <c16:uniqueId val="{00000004-48B0-44D8-934C-5A08A437B7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B0-44D8-934C-5A08A437B7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B0-44D8-934C-5A08A437B7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3411</c:v>
                </c:pt>
                <c:pt idx="3">
                  <c:v>3234</c:v>
                </c:pt>
                <c:pt idx="6">
                  <c:v>3075</c:v>
                </c:pt>
                <c:pt idx="9">
                  <c:v>3151</c:v>
                </c:pt>
                <c:pt idx="12">
                  <c:v>3159</c:v>
                </c:pt>
              </c:numCache>
            </c:numRef>
          </c:val>
          <c:extLst>
            <c:ext xmlns:c16="http://schemas.microsoft.com/office/drawing/2014/chart" uri="{C3380CC4-5D6E-409C-BE32-E72D297353CC}">
              <c16:uniqueId val="{00000007-48B0-44D8-934C-5A08A437B73E}"/>
            </c:ext>
          </c:extLst>
        </c:ser>
        <c:dLbls>
          <c:showLegendKey val="0"/>
          <c:showVal val="0"/>
          <c:showCatName val="0"/>
          <c:showSerName val="0"/>
          <c:showPercent val="0"/>
          <c:showBubbleSize val="0"/>
        </c:dLbls>
        <c:gapWidth val="100"/>
        <c:overlap val="100"/>
        <c:axId val="119462144"/>
        <c:axId val="11947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1284</c:v>
                </c:pt>
                <c:pt idx="2">
                  <c:v>#N/A</c:v>
                </c:pt>
                <c:pt idx="3">
                  <c:v>#N/A</c:v>
                </c:pt>
                <c:pt idx="4">
                  <c:v>986</c:v>
                </c:pt>
                <c:pt idx="5">
                  <c:v>#N/A</c:v>
                </c:pt>
                <c:pt idx="6">
                  <c:v>#N/A</c:v>
                </c:pt>
                <c:pt idx="7">
                  <c:v>862</c:v>
                </c:pt>
                <c:pt idx="8">
                  <c:v>#N/A</c:v>
                </c:pt>
                <c:pt idx="9">
                  <c:v>#N/A</c:v>
                </c:pt>
                <c:pt idx="10">
                  <c:v>932</c:v>
                </c:pt>
                <c:pt idx="11">
                  <c:v>#N/A</c:v>
                </c:pt>
                <c:pt idx="12">
                  <c:v>#N/A</c:v>
                </c:pt>
                <c:pt idx="13">
                  <c:v>977</c:v>
                </c:pt>
                <c:pt idx="14">
                  <c:v>#N/A</c:v>
                </c:pt>
              </c:numCache>
            </c:numRef>
          </c:val>
          <c:smooth val="0"/>
          <c:extLst>
            <c:ext xmlns:c16="http://schemas.microsoft.com/office/drawing/2014/chart" uri="{C3380CC4-5D6E-409C-BE32-E72D297353CC}">
              <c16:uniqueId val="{00000008-48B0-44D8-934C-5A08A437B73E}"/>
            </c:ext>
          </c:extLst>
        </c:ser>
        <c:dLbls>
          <c:showLegendKey val="0"/>
          <c:showVal val="0"/>
          <c:showCatName val="0"/>
          <c:showSerName val="0"/>
          <c:showPercent val="0"/>
          <c:showBubbleSize val="0"/>
        </c:dLbls>
        <c:marker val="1"/>
        <c:smooth val="0"/>
        <c:axId val="119462144"/>
        <c:axId val="119476608"/>
      </c:lineChart>
      <c:catAx>
        <c:axId val="1194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76608"/>
        <c:crosses val="autoZero"/>
        <c:auto val="1"/>
        <c:lblAlgn val="ctr"/>
        <c:lblOffset val="100"/>
        <c:tickLblSkip val="1"/>
        <c:tickMarkSkip val="1"/>
        <c:noMultiLvlLbl val="0"/>
      </c:catAx>
      <c:valAx>
        <c:axId val="11947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29288</c:v>
                </c:pt>
                <c:pt idx="5">
                  <c:v>29769</c:v>
                </c:pt>
                <c:pt idx="8">
                  <c:v>29552</c:v>
                </c:pt>
                <c:pt idx="11">
                  <c:v>30465</c:v>
                </c:pt>
                <c:pt idx="14">
                  <c:v>30235</c:v>
                </c:pt>
              </c:numCache>
            </c:numRef>
          </c:val>
          <c:extLst>
            <c:ext xmlns:c16="http://schemas.microsoft.com/office/drawing/2014/chart" uri="{C3380CC4-5D6E-409C-BE32-E72D297353CC}">
              <c16:uniqueId val="{00000000-052C-4C5A-ADDF-81F4C7F13A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1106</c:v>
                </c:pt>
                <c:pt idx="5">
                  <c:v>1229</c:v>
                </c:pt>
                <c:pt idx="8">
                  <c:v>1291</c:v>
                </c:pt>
                <c:pt idx="11">
                  <c:v>1234</c:v>
                </c:pt>
                <c:pt idx="14">
                  <c:v>1306</c:v>
                </c:pt>
              </c:numCache>
            </c:numRef>
          </c:val>
          <c:extLst>
            <c:ext xmlns:c16="http://schemas.microsoft.com/office/drawing/2014/chart" uri="{C3380CC4-5D6E-409C-BE32-E72D297353CC}">
              <c16:uniqueId val="{00000001-052C-4C5A-ADDF-81F4C7F13A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26270</c:v>
                </c:pt>
                <c:pt idx="5">
                  <c:v>24495</c:v>
                </c:pt>
                <c:pt idx="8">
                  <c:v>24525</c:v>
                </c:pt>
                <c:pt idx="11">
                  <c:v>20863</c:v>
                </c:pt>
                <c:pt idx="14">
                  <c:v>19050</c:v>
                </c:pt>
              </c:numCache>
            </c:numRef>
          </c:val>
          <c:extLst>
            <c:ext xmlns:c16="http://schemas.microsoft.com/office/drawing/2014/chart" uri="{C3380CC4-5D6E-409C-BE32-E72D297353CC}">
              <c16:uniqueId val="{00000002-052C-4C5A-ADDF-81F4C7F13A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2C-4C5A-ADDF-81F4C7F13A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2C-4C5A-ADDF-81F4C7F13A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579</c:v>
                </c:pt>
                <c:pt idx="3">
                  <c:v>578</c:v>
                </c:pt>
                <c:pt idx="6">
                  <c:v>577</c:v>
                </c:pt>
                <c:pt idx="9">
                  <c:v>575</c:v>
                </c:pt>
                <c:pt idx="12">
                  <c:v>573</c:v>
                </c:pt>
              </c:numCache>
            </c:numRef>
          </c:val>
          <c:extLst>
            <c:ext xmlns:c16="http://schemas.microsoft.com/office/drawing/2014/chart" uri="{C3380CC4-5D6E-409C-BE32-E72D297353CC}">
              <c16:uniqueId val="{00000005-052C-4C5A-ADDF-81F4C7F13A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7325</c:v>
                </c:pt>
                <c:pt idx="3">
                  <c:v>6828</c:v>
                </c:pt>
                <c:pt idx="6">
                  <c:v>6435</c:v>
                </c:pt>
                <c:pt idx="9">
                  <c:v>6259</c:v>
                </c:pt>
                <c:pt idx="12">
                  <c:v>6053</c:v>
                </c:pt>
              </c:numCache>
            </c:numRef>
          </c:val>
          <c:extLst>
            <c:ext xmlns:c16="http://schemas.microsoft.com/office/drawing/2014/chart" uri="{C3380CC4-5D6E-409C-BE32-E72D297353CC}">
              <c16:uniqueId val="{00000006-052C-4C5A-ADDF-81F4C7F13A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5</c:v>
                </c:pt>
                <c:pt idx="6">
                  <c:v>4</c:v>
                </c:pt>
                <c:pt idx="9">
                  <c:v>3</c:v>
                </c:pt>
                <c:pt idx="12">
                  <c:v>2</c:v>
                </c:pt>
              </c:numCache>
            </c:numRef>
          </c:val>
          <c:extLst>
            <c:ext xmlns:c16="http://schemas.microsoft.com/office/drawing/2014/chart" uri="{C3380CC4-5D6E-409C-BE32-E72D297353CC}">
              <c16:uniqueId val="{00000007-052C-4C5A-ADDF-81F4C7F13A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5967</c:v>
                </c:pt>
                <c:pt idx="3">
                  <c:v>5887</c:v>
                </c:pt>
                <c:pt idx="6">
                  <c:v>5573</c:v>
                </c:pt>
                <c:pt idx="9">
                  <c:v>5480</c:v>
                </c:pt>
                <c:pt idx="12">
                  <c:v>5466</c:v>
                </c:pt>
              </c:numCache>
            </c:numRef>
          </c:val>
          <c:extLst>
            <c:ext xmlns:c16="http://schemas.microsoft.com/office/drawing/2014/chart" uri="{C3380CC4-5D6E-409C-BE32-E72D297353CC}">
              <c16:uniqueId val="{00000008-052C-4C5A-ADDF-81F4C7F13A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2C-4C5A-ADDF-81F4C7F13A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34181</c:v>
                </c:pt>
                <c:pt idx="3">
                  <c:v>34280</c:v>
                </c:pt>
                <c:pt idx="6">
                  <c:v>33766</c:v>
                </c:pt>
                <c:pt idx="9">
                  <c:v>34695</c:v>
                </c:pt>
                <c:pt idx="12">
                  <c:v>34142</c:v>
                </c:pt>
              </c:numCache>
            </c:numRef>
          </c:val>
          <c:extLst>
            <c:ext xmlns:c16="http://schemas.microsoft.com/office/drawing/2014/chart" uri="{C3380CC4-5D6E-409C-BE32-E72D297353CC}">
              <c16:uniqueId val="{0000000A-052C-4C5A-ADDF-81F4C7F13A5C}"/>
            </c:ext>
          </c:extLst>
        </c:ser>
        <c:dLbls>
          <c:showLegendKey val="0"/>
          <c:showVal val="0"/>
          <c:showCatName val="0"/>
          <c:showSerName val="0"/>
          <c:showPercent val="0"/>
          <c:showBubbleSize val="0"/>
        </c:dLbls>
        <c:gapWidth val="100"/>
        <c:overlap val="100"/>
        <c:axId val="120697984"/>
        <c:axId val="12069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2C-4C5A-ADDF-81F4C7F13A5C}"/>
            </c:ext>
          </c:extLst>
        </c:ser>
        <c:dLbls>
          <c:showLegendKey val="0"/>
          <c:showVal val="0"/>
          <c:showCatName val="0"/>
          <c:showSerName val="0"/>
          <c:showPercent val="0"/>
          <c:showBubbleSize val="0"/>
        </c:dLbls>
        <c:marker val="1"/>
        <c:smooth val="0"/>
        <c:axId val="120697984"/>
        <c:axId val="120699904"/>
      </c:lineChart>
      <c:catAx>
        <c:axId val="1206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99904"/>
        <c:crosses val="autoZero"/>
        <c:auto val="1"/>
        <c:lblAlgn val="ctr"/>
        <c:lblOffset val="100"/>
        <c:tickLblSkip val="1"/>
        <c:tickMarkSkip val="1"/>
        <c:noMultiLvlLbl val="0"/>
      </c:catAx>
      <c:valAx>
        <c:axId val="12069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9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13938</c:v>
                </c:pt>
                <c:pt idx="1">
                  <c:v>12428</c:v>
                </c:pt>
                <c:pt idx="2">
                  <c:v>10824</c:v>
                </c:pt>
              </c:numCache>
            </c:numRef>
          </c:val>
          <c:extLst>
            <c:ext xmlns:c16="http://schemas.microsoft.com/office/drawing/2014/chart" uri="{C3380CC4-5D6E-409C-BE32-E72D297353CC}">
              <c16:uniqueId val="{00000000-D1E5-432A-A326-54840B33E0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3591</c:v>
                </c:pt>
                <c:pt idx="1">
                  <c:v>3598</c:v>
                </c:pt>
                <c:pt idx="2">
                  <c:v>3604</c:v>
                </c:pt>
              </c:numCache>
            </c:numRef>
          </c:val>
          <c:extLst>
            <c:ext xmlns:c16="http://schemas.microsoft.com/office/drawing/2014/chart" uri="{C3380CC4-5D6E-409C-BE32-E72D297353CC}">
              <c16:uniqueId val="{00000001-D1E5-432A-A326-54840B33E0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6544</c:v>
                </c:pt>
                <c:pt idx="1">
                  <c:v>4373</c:v>
                </c:pt>
                <c:pt idx="2">
                  <c:v>4157</c:v>
                </c:pt>
              </c:numCache>
            </c:numRef>
          </c:val>
          <c:extLst>
            <c:ext xmlns:c16="http://schemas.microsoft.com/office/drawing/2014/chart" uri="{C3380CC4-5D6E-409C-BE32-E72D297353CC}">
              <c16:uniqueId val="{00000002-D1E5-432A-A326-54840B33E0A6}"/>
            </c:ext>
          </c:extLst>
        </c:ser>
        <c:dLbls>
          <c:showLegendKey val="0"/>
          <c:showVal val="0"/>
          <c:showCatName val="0"/>
          <c:showSerName val="0"/>
          <c:showPercent val="0"/>
          <c:showBubbleSize val="0"/>
        </c:dLbls>
        <c:gapWidth val="120"/>
        <c:overlap val="100"/>
        <c:axId val="123209984"/>
        <c:axId val="123244544"/>
      </c:barChart>
      <c:catAx>
        <c:axId val="1232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244544"/>
        <c:crosses val="autoZero"/>
        <c:auto val="1"/>
        <c:lblAlgn val="ctr"/>
        <c:lblOffset val="100"/>
        <c:tickLblSkip val="1"/>
        <c:tickMarkSkip val="1"/>
        <c:noMultiLvlLbl val="0"/>
      </c:catAx>
      <c:valAx>
        <c:axId val="12324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2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{006061E0-1F80-4920-A831-01EABBBF1EC0}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2B7-4373-B253-809FE21AB9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{DFE75A16-7613-47B8-906C-B1D79F3FDA9A}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7-4373-B253-809FE21AB9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{A4B88569-2FC7-43AA-BE63-52C5A63BBABD}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7-4373-B253-809FE21AB9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{AC01FA2E-DDC2-49E4-B39B-1F923F437647}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7-4373-B253-809FE21AB9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{F596BCDF-675C-4EBF-9E1F-40C57DD558BA}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7-4373-B253-809FE21AB99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{98E0D0F1-C86C-4C4A-92AF-4B6EB2C3BFAC}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2B7-4373-B253-809FE21AB99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{873765C5-C5E7-48EC-BC9E-0DA734B0709D}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2B7-4373-B253-809FE21AB99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{2DFED381-5877-44AA-AC3D-E53FF15C3236}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2B7-4373-B253-809FE21AB99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{BC1BB6D6-0F4F-4503-A6CD-3447482F183B}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2B7-4373-B253-809FE21AB9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49.1</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B7-4373-B253-809FE21AB9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{1EA6849F-904C-4408-99D0-7A0650F72284}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2B7-4373-B253-809FE21AB9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{EA027E63-9ADE-45E6-89BA-A7A99FC5B939}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7-4373-B253-809FE21AB9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{73F078DE-1277-43D9-813A-FCC17F62334A}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7-4373-B253-809FE21AB9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{45D804DF-3822-4297-A551-7227D0B1A58A}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7-4373-B253-809FE21AB9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{35A3B052-642C-411C-A95E-60BDCDDDEF47}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7-4373-B253-809FE21AB99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{77A94040-EC69-4D9B-9C2A-64A685D2AFEC}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2B7-4373-B253-809FE21AB99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{9D1E5AFF-351E-4991-8697-CA438EE63A76}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2B7-4373-B253-809FE21AB99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{E514B183-A2BF-4DAF-B04E-2F9B4D276392}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2B7-4373-B253-809FE21AB99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{AAFBF182-6A9C-4B28-B564-6255C278FB0B}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2B7-4373-B253-809FE21AB9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82B7-4373-B253-809FE21AB99D}"/>
            </c:ext>
          </c:extLst>
        </c:ser>
        <c:dLbls>
          <c:showLegendKey val="0"/>
          <c:showVal val="1"/>
          <c:showCatName val="0"/>
          <c:showSerName val="0"/>
          <c:showPercent val="0"/>
          <c:showBubbleSize val="0"/>
        </c:dLbls>
        <c:axId val="105182720"/>
        <c:axId val="105184640"/>
      </c:scatterChart>
      <c:valAx>
        <c:axId val="105182720"/>
        <c:scaling>
          <c:orientation val="minMax"/>
          <c:max val="57.80000000000000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84640"/>
        <c:crosses val="autoZero"/>
        <c:crossBetween val="midCat"/>
      </c:valAx>
      <c:valAx>
        <c:axId val="10518464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182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{3CDF10E5-65D2-4BDD-B398-3DAB730F691C}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0D-43D1-A412-8F44BB1C75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{79C62C01-6EC3-4F95-85D9-1AFA81DF7CBB}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0D-43D1-A412-8F44BB1C75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{D5E3F5C2-4515-46B9-BC65-C07CBDC10989}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0D-43D1-A412-8F44BB1C75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{1759B39A-AE81-4C86-BF39-C2423070499B}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0D-43D1-A412-8F44BB1C75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{8C245C2E-CE4B-4204-9ABC-B8BBE4BFCC3D}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0D-43D1-A412-8F44BB1C75D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{2226217E-F56C-4128-B6E4-9F7F6B6F789D}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0D-43D1-A412-8F44BB1C75D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{895C3122-5A0E-4789-B771-E7100483345D}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0D-43D1-A412-8F44BB1C75D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{FC350748-2FF4-4D44-9E4D-7B17145DD021}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0D-43D1-A412-8F44BB1C75D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{23A16029-C12C-498A-80E1-63BB62DFBEDA}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0D-43D1-A412-8F44BB1C75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c:v>
                </c:pt>
                <c:pt idx="16">
                  <c:v>5.7</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0D-43D1-A412-8F44BB1C75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{25C46F7A-0AF8-4198-BE4B-490E3DBB13CE}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0D-43D1-A412-8F44BB1C75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{752F21BE-8970-4634-975F-B161B9827840}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0D-43D1-A412-8F44BB1C75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{97BEB7CC-C379-4094-9ECA-D87F4077A229}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0D-43D1-A412-8F44BB1C75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{DCF7E43D-48C1-4AD4-8DB3-23D034B63EB5}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0D-43D1-A412-8F44BB1C75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{578EB3FD-2A68-49FC-9B54-934211851BB8}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0D-43D1-A412-8F44BB1C75D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{37F8C8A0-632B-4756-872D-267DEF592D57}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0D-43D1-A412-8F44BB1C75D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{4FAC647A-6FE5-4BA7-BCA7-9625F3175967}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0D-43D1-A412-8F44BB1C75D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{0022D23B-D364-4358-B618-73E6A9250305}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0D-43D1-A412-8F44BB1C75D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{1AB2DCC7-F13C-4AAC-926C-8E5E6CCFC163}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0D-43D1-A412-8F44BB1C75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170D-43D1-A412-8F44BB1C75DC}"/>
            </c:ext>
          </c:extLst>
        </c:ser>
        <c:dLbls>
          <c:showLegendKey val="0"/>
          <c:showVal val="1"/>
          <c:showCatName val="0"/>
          <c:showSerName val="0"/>
          <c:showPercent val="0"/>
          <c:showBubbleSize val="0"/>
        </c:dLbls>
        <c:axId val="105432192"/>
        <c:axId val="105434112"/>
      </c:scatterChart>
      <c:valAx>
        <c:axId val="105432192"/>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34112"/>
        <c:crosses val="autoZero"/>
        <c:crossBetween val="midCat"/>
      </c:valAx>
      <c:valAx>
        <c:axId val="105434112"/>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432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ea"/>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傾向であったが、平成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ポイント上昇し、増加に転じた。なお、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ポイント下回っており、全国・県平均と比較しても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低水準にある。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庁舎建設事業等の大型事業の市債に係る据置期間終了に伴い元金償還額が増加している一方で、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既発債の定期償還に加え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高利残債の利率見直し交渉を積極的に行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っていることや、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交付税算入率の高い合併特例債を計画的に活用してきた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ことにより、現在の水準に抑えられているものと分析している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今後は、合併特例債の発行可能額が枯渇することから、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本来の対象事業における地方債</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の活用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算入公債費等が減少する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ことが想定される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悪化が懸念される。そのため慎重な財政計画の下、適量、適切な事業実施により各比率の改善に努める必要がある。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すべての項目において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が、学校給食センター建設事業等の市債発行に伴い、地方債残高は今後増加する見込みである。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将来負担額に対し、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財政調整基金等の大幅な取崩しにより約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年度末）の充当可能基金を保有していること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の高い合併特例債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してきたことなどから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、将来負担比率は生じていない。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また、退職手当負担（見込）額についても団塊世代の大量退職が続く中、適正な定員管理により新規採用を最小限に留めていることなどから抑制されているが、今後は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市税収入が景気に左右されやすく不安定であることや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、普通交付税の段階的縮減期間に入っていることなど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を鑑み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、財源不足を補い収支の均衡を保つため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財政調整基金等からの繰入れ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、より一層の事務事業の効率化、適正化を図り、歳出抑制に努めるとともに慎重な市債発行と基金運用に努めることが重要である。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庁舎建設事業に伴い「庁舎建設基金」を約１億８千万円取り崩したことや、阿南医療センター整備補助事業等の大型事業や財源調整のため財政調整基金を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億円取り崩したこと等により、基金全体としては約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合併特例債を活用した基金を造成し、新市まちづくり計画に掲げる事業に充てていく予定である。老朽化した公共施設の更新に係る費用や義務的経費が増大していること、大幅な税収増が見込めないことから、基金全体の額は今後減少していく見込み。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・ふるさとづくり基金：「自ら考え自ら行う地域づくり」の意識をひろめ、魅力ある阿南市づくりを実践する気風を醸成し、阿南市の活性</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化及び地域の振興を推進する事業又は若人の海外における視察研修を助成する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・阿南市野村靖奨学資金基金：就学のために経済的支援を要する者に対する奨学資金の充実を図り、教育の機会均等を推進し、阿南市の発</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展に資する有能な人材の育成に寄与するため、寄附金３千万円を積み立てて新たに基金を造成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・阿南市庁舎建設基金：平成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年度供用開始の新庁舎建設事業の財源とするため、約１億８千万円取り崩したことによる減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・阿南市庁舎建設基金：新庁舎建設完了に伴い、平成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年度に基金を廃止する予定。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・阿南市輝く子どもの子育て応援に係る日亜化学工業基金：平成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月から実施する保育料第２子無料化の財源として充当する予定。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・大型の単独事業である阿南医療センター整備補助事業の実施に伴う取り崩し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・普通交付税の合併算定替の段階的縮減による財源不足に伴う取り崩し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・老朽化施設の更新費用、扶助費等義務的経費などが年々増加することが見込まれるため、残高は減少していくことが想定される。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・災害の備え等を考慮しつつ、必要事業をしゅん別し、効果的に取り崩し・積み立てを行う。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・基金運用から生ずる収益を約６百万円積み立てたことによる増加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en-US" sz="1300">
              <a:effectLst/>
              <a:latin typeface="ＭＳ Ｐゴシック" panose="020B0600070205080204" pitchFamily="50" charset="-128"/>
              <a:ea typeface="ＭＳ Ｐゴシック" panose="020B0600070205080204" pitchFamily="50" charset="-128"/>
            </a:rPr>
            <a:t>市債の償還及び適正な管理に必要な財源を確保するため、計画的に積み立てる。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有形固定資産減価償却率は類似団体、全国平均及び県平均を下回っているが、多数の公共施設が耐用年数を迎えつつある状況を踏まえ、平成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年間を計画期間とする「阿南市公共施設等総合管理計画」を策定し、健全で持続可能な行政運営を行っていくため、計画的な施設の更新・維持に努めることとしている。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70" name="直線コネクタ 69"/>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1"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2" name="直線コネクタ 71"/>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3"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4" name="直線コネクタ 73"/>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5"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6" name="フローチャート: 判断 75"/>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7" name="フローチャート: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8" name="フローチャート: 判断 77"/>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84" name="楕円 83"/>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85" name="有形固定資産減価償却率該当値テキスト"/>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86106</xdr:rowOff>
    </xdr:from>
    <xdr:to>
      <xdr:col>19</xdr:col>
      <xdr:colOff>187325</xdr:colOff>
      <xdr:row>31</xdr:row>
      <xdr:rowOff>16256</xdr:rowOff>
    </xdr:to>
    <xdr:sp macro="" textlink="">
      <xdr:nvSpPr>
        <xdr:cNvPr id="86" name="楕円 85"/>
        <xdr:cNvSpPr/>
      </xdr:nvSpPr>
      <xdr:spPr>
        <a:xfrm>
          <a:off x="40005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100203</xdr:rowOff>
    </xdr:from>
    <xdr:to>
      <xdr:col>23</xdr:col>
      <xdr:colOff>85725</xdr:colOff>
      <xdr:row>30</xdr:row>
      <xdr:rowOff>136906</xdr:rowOff>
    </xdr:to>
    <xdr:cxnSp macro="">
      <xdr:nvCxnSpPr>
        <xdr:cNvPr id="87" name="直線コネクタ 86"/>
        <xdr:cNvCxnSpPr/>
      </xdr:nvCxnSpPr>
      <xdr:spPr>
        <a:xfrm flipV="1">
          <a:off x="4051300" y="601522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96901</xdr:rowOff>
    </xdr:from>
    <xdr:to>
      <xdr:col>15</xdr:col>
      <xdr:colOff>187325</xdr:colOff>
      <xdr:row>31</xdr:row>
      <xdr:rowOff>27051</xdr:rowOff>
    </xdr:to>
    <xdr:sp macro="" textlink="">
      <xdr:nvSpPr>
        <xdr:cNvPr id="88" name="楕円 87"/>
        <xdr:cNvSpPr/>
      </xdr:nvSpPr>
      <xdr:spPr>
        <a:xfrm>
          <a:off x="323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136906</xdr:rowOff>
    </xdr:from>
    <xdr:to>
      <xdr:col>19</xdr:col>
      <xdr:colOff>136525</xdr:colOff>
      <xdr:row>30</xdr:row>
      <xdr:rowOff>147701</xdr:rowOff>
    </xdr:to>
    <xdr:cxnSp macro="">
      <xdr:nvCxnSpPr>
        <xdr:cNvPr id="89" name="直線コネクタ 88"/>
        <xdr:cNvCxnSpPr/>
      </xdr:nvCxnSpPr>
      <xdr:spPr>
        <a:xfrm flipV="1">
          <a:off x="3289300" y="605193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9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9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7383</xdr:rowOff>
    </xdr:from>
    <xdr:ext cx="405111" cy="259045"/>
    <xdr:sp macro="" textlink="">
      <xdr:nvSpPr>
        <xdr:cNvPr id="92" name="n_1mainValue有形固定資産減価償却率"/>
        <xdr:cNvSpPr txBox="1"/>
      </xdr:nvSpPr>
      <xdr:spPr>
        <a:xfrm>
          <a:off x="3836044" y="609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18178</xdr:rowOff>
    </xdr:from>
    <xdr:ext cx="405111" cy="259045"/>
    <xdr:sp macro="" textlink="">
      <xdr:nvSpPr>
        <xdr:cNvPr id="93" name="n_2mainValue有形固定資産減価償却率"/>
        <xdr:cNvSpPr txBox="1"/>
      </xdr:nvSpPr>
      <xdr:spPr>
        <a:xfrm>
          <a:off x="30867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類似団体、全国平均及び県平均を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下回っているが、引き続き「第５次阿南市総合計画」の理念に沿って施策・事業の精査を行い、市債残高の抑制を図るなど、財政の健全化に努めていく。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2" name="直線コネクタ 121"/>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5"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6" name="直線コネクタ 125"/>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7"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8" name="フローチャート: 判断 127"/>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34" name="楕円 133"/>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35"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0" name="楕円 69"/>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1"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2" name="楕円 71"/>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161925</xdr:rowOff>
    </xdr:to>
    <xdr:cxnSp macro="">
      <xdr:nvCxnSpPr>
        <xdr:cNvPr id="73" name="直線コネクタ 72"/>
        <xdr:cNvCxnSpPr/>
      </xdr:nvCxnSpPr>
      <xdr:spPr>
        <a:xfrm flipV="1">
          <a:off x="3797300" y="66427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143510</xdr:rowOff>
    </xdr:from>
    <xdr:to>
      <xdr:col>15</xdr:col>
      <xdr:colOff>101600</xdr:colOff>
      <xdr:row>39</xdr:row>
      <xdr:rowOff>73660</xdr:rowOff>
    </xdr:to>
    <xdr:sp macro="" textlink="">
      <xdr:nvSpPr>
        <xdr:cNvPr id="74" name="楕円 73"/>
        <xdr:cNvSpPr/>
      </xdr:nvSpPr>
      <xdr:spPr>
        <a:xfrm>
          <a:off x="2857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161925</xdr:rowOff>
    </xdr:from>
    <xdr:to>
      <xdr:col>19</xdr:col>
      <xdr:colOff>177800</xdr:colOff>
      <xdr:row>39</xdr:row>
      <xdr:rowOff>22860</xdr:rowOff>
    </xdr:to>
    <xdr:cxnSp macro="">
      <xdr:nvCxnSpPr>
        <xdr:cNvPr id="75" name="直線コネクタ 74"/>
        <xdr:cNvCxnSpPr/>
      </xdr:nvCxnSpPr>
      <xdr:spPr>
        <a:xfrm flipV="1">
          <a:off x="2908300" y="6677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78" name="n_1mainValue【道路】&#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64787</xdr:rowOff>
    </xdr:from>
    <xdr:ext cx="405111" cy="259045"/>
    <xdr:sp macro="" textlink="">
      <xdr:nvSpPr>
        <xdr:cNvPr id="79" name="n_2mainValue【道路】&#10;有形固定資産減価償却率"/>
        <xdr:cNvSpPr txBox="1"/>
      </xdr:nvSpPr>
      <xdr:spPr>
        <a:xfrm>
          <a:off x="2705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22657</xdr:rowOff>
    </xdr:from>
    <xdr:to>
      <xdr:col>55</xdr:col>
      <xdr:colOff>50800</xdr:colOff>
      <xdr:row>39</xdr:row>
      <xdr:rowOff>124257</xdr:rowOff>
    </xdr:to>
    <xdr:sp macro="" textlink="">
      <xdr:nvSpPr>
        <xdr:cNvPr id="117" name="楕円 116"/>
        <xdr:cNvSpPr/>
      </xdr:nvSpPr>
      <xdr:spPr>
        <a:xfrm>
          <a:off x="10426700" y="67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1084</xdr:rowOff>
    </xdr:from>
    <xdr:ext cx="534377" cy="259045"/>
    <xdr:sp macro="" textlink="">
      <xdr:nvSpPr>
        <xdr:cNvPr id="118" name="【道路】&#10;一人当たり延長該当値テキスト"/>
        <xdr:cNvSpPr txBox="1"/>
      </xdr:nvSpPr>
      <xdr:spPr>
        <a:xfrm>
          <a:off x="10515600" y="6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27229</xdr:rowOff>
    </xdr:from>
    <xdr:to>
      <xdr:col>50</xdr:col>
      <xdr:colOff>165100</xdr:colOff>
      <xdr:row>39</xdr:row>
      <xdr:rowOff>128829</xdr:rowOff>
    </xdr:to>
    <xdr:sp macro="" textlink="">
      <xdr:nvSpPr>
        <xdr:cNvPr id="119" name="楕円 118"/>
        <xdr:cNvSpPr/>
      </xdr:nvSpPr>
      <xdr:spPr>
        <a:xfrm>
          <a:off x="9588500" y="67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73457</xdr:rowOff>
    </xdr:from>
    <xdr:to>
      <xdr:col>55</xdr:col>
      <xdr:colOff>0</xdr:colOff>
      <xdr:row>39</xdr:row>
      <xdr:rowOff>78029</xdr:rowOff>
    </xdr:to>
    <xdr:cxnSp macro="">
      <xdr:nvCxnSpPr>
        <xdr:cNvPr id="120" name="直線コネクタ 119"/>
        <xdr:cNvCxnSpPr/>
      </xdr:nvCxnSpPr>
      <xdr:spPr>
        <a:xfrm flipV="1">
          <a:off x="9639300" y="676000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32410</xdr:rowOff>
    </xdr:from>
    <xdr:to>
      <xdr:col>46</xdr:col>
      <xdr:colOff>38100</xdr:colOff>
      <xdr:row>39</xdr:row>
      <xdr:rowOff>134010</xdr:rowOff>
    </xdr:to>
    <xdr:sp macro="" textlink="">
      <xdr:nvSpPr>
        <xdr:cNvPr id="121" name="楕円 120"/>
        <xdr:cNvSpPr/>
      </xdr:nvSpPr>
      <xdr:spPr>
        <a:xfrm>
          <a:off x="8699500" y="67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78029</xdr:rowOff>
    </xdr:from>
    <xdr:to>
      <xdr:col>50</xdr:col>
      <xdr:colOff>114300</xdr:colOff>
      <xdr:row>39</xdr:row>
      <xdr:rowOff>83210</xdr:rowOff>
    </xdr:to>
    <xdr:cxnSp macro="">
      <xdr:nvCxnSpPr>
        <xdr:cNvPr id="122" name="直線コネクタ 121"/>
        <xdr:cNvCxnSpPr/>
      </xdr:nvCxnSpPr>
      <xdr:spPr>
        <a:xfrm flipV="1">
          <a:off x="8750300" y="676457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119956</xdr:rowOff>
    </xdr:from>
    <xdr:ext cx="534377" cy="259045"/>
    <xdr:sp macro="" textlink="">
      <xdr:nvSpPr>
        <xdr:cNvPr id="125" name="n_1mainValue【道路】&#10;一人当たり延長"/>
        <xdr:cNvSpPr txBox="1"/>
      </xdr:nvSpPr>
      <xdr:spPr>
        <a:xfrm>
          <a:off x="9359411" y="68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125137</xdr:rowOff>
    </xdr:from>
    <xdr:ext cx="534377" cy="259045"/>
    <xdr:sp macro="" textlink="">
      <xdr:nvSpPr>
        <xdr:cNvPr id="126" name="n_2mainValue【道路】&#10;一人当たり延長"/>
        <xdr:cNvSpPr txBox="1"/>
      </xdr:nvSpPr>
      <xdr:spPr>
        <a:xfrm>
          <a:off x="8483111" y="68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66" name="楕円 165"/>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67"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68" name="楕円 167"/>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35923</xdr:rowOff>
    </xdr:to>
    <xdr:cxnSp macro="">
      <xdr:nvCxnSpPr>
        <xdr:cNvPr id="169" name="直線コネクタ 168"/>
        <xdr:cNvCxnSpPr/>
      </xdr:nvCxnSpPr>
      <xdr:spPr>
        <a:xfrm flipV="1">
          <a:off x="3797300" y="104682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70" name="楕円 169"/>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57150</xdr:rowOff>
    </xdr:to>
    <xdr:cxnSp macro="">
      <xdr:nvCxnSpPr>
        <xdr:cNvPr id="171" name="直線コネクタ 170"/>
        <xdr:cNvCxnSpPr/>
      </xdr:nvCxnSpPr>
      <xdr:spPr>
        <a:xfrm flipV="1">
          <a:off x="2908300" y="1049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174"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75" name="n_2mainValue【橋りょう・トンネ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7652</xdr:rowOff>
    </xdr:from>
    <xdr:to>
      <xdr:col>55</xdr:col>
      <xdr:colOff>50800</xdr:colOff>
      <xdr:row>63</xdr:row>
      <xdr:rowOff>109252</xdr:rowOff>
    </xdr:to>
    <xdr:sp macro="" textlink="">
      <xdr:nvSpPr>
        <xdr:cNvPr id="213" name="楕円 212"/>
        <xdr:cNvSpPr/>
      </xdr:nvSpPr>
      <xdr:spPr>
        <a:xfrm>
          <a:off x="10426700" y="108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157529</xdr:rowOff>
    </xdr:from>
    <xdr:ext cx="599010" cy="259045"/>
    <xdr:sp macro="" textlink="">
      <xdr:nvSpPr>
        <xdr:cNvPr id="214" name="【橋りょう・トンネル】&#10;一人当たり有形固定資産（償却資産）額該当値テキスト"/>
        <xdr:cNvSpPr txBox="1"/>
      </xdr:nvSpPr>
      <xdr:spPr>
        <a:xfrm>
          <a:off x="10515600" y="10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9358</xdr:rowOff>
    </xdr:from>
    <xdr:to>
      <xdr:col>50</xdr:col>
      <xdr:colOff>165100</xdr:colOff>
      <xdr:row>63</xdr:row>
      <xdr:rowOff>110958</xdr:rowOff>
    </xdr:to>
    <xdr:sp macro="" textlink="">
      <xdr:nvSpPr>
        <xdr:cNvPr id="215" name="楕円 214"/>
        <xdr:cNvSpPr/>
      </xdr:nvSpPr>
      <xdr:spPr>
        <a:xfrm>
          <a:off x="9588500" y="108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58452</xdr:rowOff>
    </xdr:from>
    <xdr:to>
      <xdr:col>55</xdr:col>
      <xdr:colOff>0</xdr:colOff>
      <xdr:row>63</xdr:row>
      <xdr:rowOff>60158</xdr:rowOff>
    </xdr:to>
    <xdr:cxnSp macro="">
      <xdr:nvCxnSpPr>
        <xdr:cNvPr id="216" name="直線コネクタ 215"/>
        <xdr:cNvCxnSpPr/>
      </xdr:nvCxnSpPr>
      <xdr:spPr>
        <a:xfrm flipV="1">
          <a:off x="9639300" y="10859802"/>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12115</xdr:rowOff>
    </xdr:from>
    <xdr:to>
      <xdr:col>46</xdr:col>
      <xdr:colOff>38100</xdr:colOff>
      <xdr:row>63</xdr:row>
      <xdr:rowOff>113715</xdr:rowOff>
    </xdr:to>
    <xdr:sp macro="" textlink="">
      <xdr:nvSpPr>
        <xdr:cNvPr id="217" name="楕円 216"/>
        <xdr:cNvSpPr/>
      </xdr:nvSpPr>
      <xdr:spPr>
        <a:xfrm>
          <a:off x="8699500" y="108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60158</xdr:rowOff>
    </xdr:from>
    <xdr:to>
      <xdr:col>50</xdr:col>
      <xdr:colOff>114300</xdr:colOff>
      <xdr:row>63</xdr:row>
      <xdr:rowOff>62915</xdr:rowOff>
    </xdr:to>
    <xdr:cxnSp macro="">
      <xdr:nvCxnSpPr>
        <xdr:cNvPr id="218" name="直線コネクタ 217"/>
        <xdr:cNvCxnSpPr/>
      </xdr:nvCxnSpPr>
      <xdr:spPr>
        <a:xfrm flipV="1">
          <a:off x="8750300" y="108615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102085</xdr:rowOff>
    </xdr:from>
    <xdr:ext cx="599010" cy="259045"/>
    <xdr:sp macro="" textlink="">
      <xdr:nvSpPr>
        <xdr:cNvPr id="221" name="n_1mainValue【橋りょう・トンネル】&#10;一人当たり有形固定資産（償却資産）額"/>
        <xdr:cNvSpPr txBox="1"/>
      </xdr:nvSpPr>
      <xdr:spPr>
        <a:xfrm>
          <a:off x="9327095" y="1090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104842</xdr:rowOff>
    </xdr:from>
    <xdr:ext cx="599010" cy="259045"/>
    <xdr:sp macro="" textlink="">
      <xdr:nvSpPr>
        <xdr:cNvPr id="222" name="n_2mainValue【橋りょう・トンネル】&#10;一人当たり有形固定資産（償却資産）額"/>
        <xdr:cNvSpPr txBox="1"/>
      </xdr:nvSpPr>
      <xdr:spPr>
        <a:xfrm>
          <a:off x="8450795" y="1090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1" name="楕円 260"/>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62"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63" name="楕円 262"/>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34289</xdr:rowOff>
    </xdr:to>
    <xdr:cxnSp macro="">
      <xdr:nvCxnSpPr>
        <xdr:cNvPr id="264" name="直線コネクタ 263"/>
        <xdr:cNvCxnSpPr/>
      </xdr:nvCxnSpPr>
      <xdr:spPr>
        <a:xfrm flipV="1">
          <a:off x="3797300" y="139026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265" name="楕円 264"/>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55245</xdr:rowOff>
    </xdr:to>
    <xdr:cxnSp macro="">
      <xdr:nvCxnSpPr>
        <xdr:cNvPr id="266" name="直線コネクタ 265"/>
        <xdr:cNvCxnSpPr/>
      </xdr:nvCxnSpPr>
      <xdr:spPr>
        <a:xfrm flipV="1">
          <a:off x="2908300" y="139217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69" name="n_1mainValue【公営住宅】&#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270" name="n_2mainValue【公営住宅】&#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9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145796</xdr:rowOff>
    </xdr:from>
    <xdr:to>
      <xdr:col>55</xdr:col>
      <xdr:colOff>50800</xdr:colOff>
      <xdr:row>81</xdr:row>
      <xdr:rowOff>75946</xdr:rowOff>
    </xdr:to>
    <xdr:sp macro="" textlink="">
      <xdr:nvSpPr>
        <xdr:cNvPr id="308" name="楕円 307"/>
        <xdr:cNvSpPr/>
      </xdr:nvSpPr>
      <xdr:spPr>
        <a:xfrm>
          <a:off x="104267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168673</xdr:rowOff>
    </xdr:from>
    <xdr:ext cx="469744" cy="259045"/>
    <xdr:sp macro="" textlink="">
      <xdr:nvSpPr>
        <xdr:cNvPr id="309" name="【公営住宅】&#10;一人当たり面積該当値テキスト"/>
        <xdr:cNvSpPr txBox="1"/>
      </xdr:nvSpPr>
      <xdr:spPr>
        <a:xfrm>
          <a:off x="10515600" y="137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147320</xdr:rowOff>
    </xdr:from>
    <xdr:to>
      <xdr:col>50</xdr:col>
      <xdr:colOff>165100</xdr:colOff>
      <xdr:row>81</xdr:row>
      <xdr:rowOff>77470</xdr:rowOff>
    </xdr:to>
    <xdr:sp macro="" textlink="">
      <xdr:nvSpPr>
        <xdr:cNvPr id="310" name="楕円 309"/>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25146</xdr:rowOff>
    </xdr:from>
    <xdr:to>
      <xdr:col>55</xdr:col>
      <xdr:colOff>0</xdr:colOff>
      <xdr:row>81</xdr:row>
      <xdr:rowOff>26670</xdr:rowOff>
    </xdr:to>
    <xdr:cxnSp macro="">
      <xdr:nvCxnSpPr>
        <xdr:cNvPr id="311" name="直線コネクタ 310"/>
        <xdr:cNvCxnSpPr/>
      </xdr:nvCxnSpPr>
      <xdr:spPr>
        <a:xfrm flipV="1">
          <a:off x="9639300" y="139125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150368</xdr:rowOff>
    </xdr:from>
    <xdr:to>
      <xdr:col>46</xdr:col>
      <xdr:colOff>38100</xdr:colOff>
      <xdr:row>81</xdr:row>
      <xdr:rowOff>80518</xdr:rowOff>
    </xdr:to>
    <xdr:sp macro="" textlink="">
      <xdr:nvSpPr>
        <xdr:cNvPr id="312" name="楕円 311"/>
        <xdr:cNvSpPr/>
      </xdr:nvSpPr>
      <xdr:spPr>
        <a:xfrm>
          <a:off x="8699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26670</xdr:rowOff>
    </xdr:from>
    <xdr:to>
      <xdr:col>50</xdr:col>
      <xdr:colOff>114300</xdr:colOff>
      <xdr:row>81</xdr:row>
      <xdr:rowOff>29718</xdr:rowOff>
    </xdr:to>
    <xdr:cxnSp macro="">
      <xdr:nvCxnSpPr>
        <xdr:cNvPr id="313" name="直線コネクタ 312"/>
        <xdr:cNvCxnSpPr/>
      </xdr:nvCxnSpPr>
      <xdr:spPr>
        <a:xfrm flipV="1">
          <a:off x="8750300" y="139141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314"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5"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93997</xdr:rowOff>
    </xdr:from>
    <xdr:ext cx="469744" cy="259045"/>
    <xdr:sp macro="" textlink="">
      <xdr:nvSpPr>
        <xdr:cNvPr id="316" name="n_1mainValue【公営住宅】&#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97045</xdr:rowOff>
    </xdr:from>
    <xdr:ext cx="469744" cy="259045"/>
    <xdr:sp macro="" textlink="">
      <xdr:nvSpPr>
        <xdr:cNvPr id="317" name="n_2mainValue【公営住宅】&#10;一人当たり面積"/>
        <xdr:cNvSpPr txBox="1"/>
      </xdr:nvSpPr>
      <xdr:spPr>
        <a:xfrm>
          <a:off x="8515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45"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11685</xdr:rowOff>
    </xdr:from>
    <xdr:to>
      <xdr:col>24</xdr:col>
      <xdr:colOff>114300</xdr:colOff>
      <xdr:row>102</xdr:row>
      <xdr:rowOff>113285</xdr:rowOff>
    </xdr:to>
    <xdr:sp macro="" textlink="">
      <xdr:nvSpPr>
        <xdr:cNvPr id="354" name="楕円 353"/>
        <xdr:cNvSpPr/>
      </xdr:nvSpPr>
      <xdr:spPr>
        <a:xfrm>
          <a:off x="4584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34562</xdr:rowOff>
    </xdr:from>
    <xdr:ext cx="405111" cy="259045"/>
    <xdr:sp macro="" textlink="">
      <xdr:nvSpPr>
        <xdr:cNvPr id="355" name="【港湾・漁港】&#10;有形固定資産減価償却率該当値テキスト"/>
        <xdr:cNvSpPr txBox="1"/>
      </xdr:nvSpPr>
      <xdr:spPr>
        <a:xfrm>
          <a:off x="4673600" y="1735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23113</xdr:rowOff>
    </xdr:from>
    <xdr:to>
      <xdr:col>20</xdr:col>
      <xdr:colOff>38100</xdr:colOff>
      <xdr:row>102</xdr:row>
      <xdr:rowOff>124713</xdr:rowOff>
    </xdr:to>
    <xdr:sp macro="" textlink="">
      <xdr:nvSpPr>
        <xdr:cNvPr id="356" name="楕円 355"/>
        <xdr:cNvSpPr/>
      </xdr:nvSpPr>
      <xdr:spPr>
        <a:xfrm>
          <a:off x="3746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62485</xdr:rowOff>
    </xdr:from>
    <xdr:to>
      <xdr:col>24</xdr:col>
      <xdr:colOff>63500</xdr:colOff>
      <xdr:row>102</xdr:row>
      <xdr:rowOff>73913</xdr:rowOff>
    </xdr:to>
    <xdr:cxnSp macro="">
      <xdr:nvCxnSpPr>
        <xdr:cNvPr id="357" name="直線コネクタ 356"/>
        <xdr:cNvCxnSpPr/>
      </xdr:nvCxnSpPr>
      <xdr:spPr>
        <a:xfrm flipV="1">
          <a:off x="3797300" y="175503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358" name="楕円 357"/>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73913</xdr:rowOff>
    </xdr:from>
    <xdr:to>
      <xdr:col>19</xdr:col>
      <xdr:colOff>177800</xdr:colOff>
      <xdr:row>102</xdr:row>
      <xdr:rowOff>87630</xdr:rowOff>
    </xdr:to>
    <xdr:cxnSp macro="">
      <xdr:nvCxnSpPr>
        <xdr:cNvPr id="359" name="直線コネクタ 358"/>
        <xdr:cNvCxnSpPr/>
      </xdr:nvCxnSpPr>
      <xdr:spPr>
        <a:xfrm flipV="1">
          <a:off x="2908300" y="1756181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60"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1" name="n_2aveValue【港湾・漁港】&#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141240</xdr:rowOff>
    </xdr:from>
    <xdr:ext cx="405111" cy="259045"/>
    <xdr:sp macro="" textlink="">
      <xdr:nvSpPr>
        <xdr:cNvPr id="362" name="n_1mainValue【港湾・漁港】&#10;有形固定資産減価償却率"/>
        <xdr:cNvSpPr txBox="1"/>
      </xdr:nvSpPr>
      <xdr:spPr>
        <a:xfrm>
          <a:off x="358204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363" name="n_2mainValue【港湾・漁港】&#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2" name="【港湾・漁港】&#10;一人当たり有形固定資産（償却資産）額平均値テキスト"/>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50064</xdr:rowOff>
    </xdr:from>
    <xdr:to>
      <xdr:col>55</xdr:col>
      <xdr:colOff>50800</xdr:colOff>
      <xdr:row>108</xdr:row>
      <xdr:rowOff>151664</xdr:rowOff>
    </xdr:to>
    <xdr:sp macro="" textlink="">
      <xdr:nvSpPr>
        <xdr:cNvPr id="401" name="楕円 400"/>
        <xdr:cNvSpPr/>
      </xdr:nvSpPr>
      <xdr:spPr>
        <a:xfrm>
          <a:off x="10426700" y="185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136441</xdr:rowOff>
    </xdr:from>
    <xdr:ext cx="534377" cy="259045"/>
    <xdr:sp macro="" textlink="">
      <xdr:nvSpPr>
        <xdr:cNvPr id="402" name="【港湾・漁港】&#10;一人当たり有形固定資産（償却資産）額該当値テキスト"/>
        <xdr:cNvSpPr txBox="1"/>
      </xdr:nvSpPr>
      <xdr:spPr>
        <a:xfrm>
          <a:off x="10515600" y="184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50529</xdr:rowOff>
    </xdr:from>
    <xdr:to>
      <xdr:col>50</xdr:col>
      <xdr:colOff>165100</xdr:colOff>
      <xdr:row>108</xdr:row>
      <xdr:rowOff>152129</xdr:rowOff>
    </xdr:to>
    <xdr:sp macro="" textlink="">
      <xdr:nvSpPr>
        <xdr:cNvPr id="403" name="楕円 402"/>
        <xdr:cNvSpPr/>
      </xdr:nvSpPr>
      <xdr:spPr>
        <a:xfrm>
          <a:off x="9588500" y="1856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100864</xdr:rowOff>
    </xdr:from>
    <xdr:to>
      <xdr:col>55</xdr:col>
      <xdr:colOff>0</xdr:colOff>
      <xdr:row>108</xdr:row>
      <xdr:rowOff>101329</xdr:rowOff>
    </xdr:to>
    <xdr:cxnSp macro="">
      <xdr:nvCxnSpPr>
        <xdr:cNvPr id="404" name="直線コネクタ 403"/>
        <xdr:cNvCxnSpPr/>
      </xdr:nvCxnSpPr>
      <xdr:spPr>
        <a:xfrm flipV="1">
          <a:off x="9639300" y="18617464"/>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51002</xdr:rowOff>
    </xdr:from>
    <xdr:to>
      <xdr:col>46</xdr:col>
      <xdr:colOff>38100</xdr:colOff>
      <xdr:row>108</xdr:row>
      <xdr:rowOff>152602</xdr:rowOff>
    </xdr:to>
    <xdr:sp macro="" textlink="">
      <xdr:nvSpPr>
        <xdr:cNvPr id="405" name="楕円 404"/>
        <xdr:cNvSpPr/>
      </xdr:nvSpPr>
      <xdr:spPr>
        <a:xfrm>
          <a:off x="8699500" y="185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101329</xdr:rowOff>
    </xdr:from>
    <xdr:to>
      <xdr:col>50</xdr:col>
      <xdr:colOff>114300</xdr:colOff>
      <xdr:row>108</xdr:row>
      <xdr:rowOff>101802</xdr:rowOff>
    </xdr:to>
    <xdr:cxnSp macro="">
      <xdr:nvCxnSpPr>
        <xdr:cNvPr id="406" name="直線コネクタ 405"/>
        <xdr:cNvCxnSpPr/>
      </xdr:nvCxnSpPr>
      <xdr:spPr>
        <a:xfrm flipV="1">
          <a:off x="8750300" y="1861792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7"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8"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143256</xdr:rowOff>
    </xdr:from>
    <xdr:ext cx="534377" cy="259045"/>
    <xdr:sp macro="" textlink="">
      <xdr:nvSpPr>
        <xdr:cNvPr id="409" name="n_1mainValue【港湾・漁港】&#10;一人当たり有形固定資産（償却資産）額"/>
        <xdr:cNvSpPr txBox="1"/>
      </xdr:nvSpPr>
      <xdr:spPr>
        <a:xfrm>
          <a:off x="9359411" y="1865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143729</xdr:rowOff>
    </xdr:from>
    <xdr:ext cx="534377" cy="259045"/>
    <xdr:sp macro="" textlink="">
      <xdr:nvSpPr>
        <xdr:cNvPr id="410" name="n_2mainValue【港湾・漁港】&#10;一人当たり有形固定資産（償却資産）額"/>
        <xdr:cNvSpPr txBox="1"/>
      </xdr:nvSpPr>
      <xdr:spPr>
        <a:xfrm>
          <a:off x="8483111" y="186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0"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49" name="楕円 448"/>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450" name="【認定こども園・幼稚園・保育所】&#10;有形固定資産減価償却率該当値テキスト"/>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51" name="楕円 450"/>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139065</xdr:rowOff>
    </xdr:to>
    <xdr:cxnSp macro="">
      <xdr:nvCxnSpPr>
        <xdr:cNvPr id="452" name="直線コネクタ 451"/>
        <xdr:cNvCxnSpPr/>
      </xdr:nvCxnSpPr>
      <xdr:spPr>
        <a:xfrm flipV="1">
          <a:off x="15481300" y="64617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53" name="楕円 452"/>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139065</xdr:rowOff>
    </xdr:to>
    <xdr:cxnSp macro="">
      <xdr:nvCxnSpPr>
        <xdr:cNvPr id="454" name="直線コネクタ 453"/>
        <xdr:cNvCxnSpPr/>
      </xdr:nvCxnSpPr>
      <xdr:spPr>
        <a:xfrm>
          <a:off x="14592300" y="63665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5"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6"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57" name="n_1mainValue【認定こども園・幼稚園・保育所】&#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458" name="n_2mainValue【認定こども園・幼稚園・保育所】&#10;有形固定資産減価償却率"/>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87"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151130</xdr:rowOff>
    </xdr:from>
    <xdr:to>
      <xdr:col>116</xdr:col>
      <xdr:colOff>114300</xdr:colOff>
      <xdr:row>34</xdr:row>
      <xdr:rowOff>81280</xdr:rowOff>
    </xdr:to>
    <xdr:sp macro="" textlink="">
      <xdr:nvSpPr>
        <xdr:cNvPr id="496" name="楕円 495"/>
        <xdr:cNvSpPr/>
      </xdr:nvSpPr>
      <xdr:spPr>
        <a:xfrm>
          <a:off x="22110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104157</xdr:rowOff>
    </xdr:from>
    <xdr:ext cx="469744" cy="259045"/>
    <xdr:sp macro="" textlink="">
      <xdr:nvSpPr>
        <xdr:cNvPr id="497" name="【認定こども園・幼稚園・保育所】&#10;一人当たり面積該当値テキスト"/>
        <xdr:cNvSpPr txBox="1"/>
      </xdr:nvSpPr>
      <xdr:spPr>
        <a:xfrm>
          <a:off x="22199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162560</xdr:rowOff>
    </xdr:from>
    <xdr:to>
      <xdr:col>112</xdr:col>
      <xdr:colOff>38100</xdr:colOff>
      <xdr:row>34</xdr:row>
      <xdr:rowOff>92710</xdr:rowOff>
    </xdr:to>
    <xdr:sp macro="" textlink="">
      <xdr:nvSpPr>
        <xdr:cNvPr id="498" name="楕円 497"/>
        <xdr:cNvSpPr/>
      </xdr:nvSpPr>
      <xdr:spPr>
        <a:xfrm>
          <a:off x="21272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30480</xdr:rowOff>
    </xdr:from>
    <xdr:to>
      <xdr:col>116</xdr:col>
      <xdr:colOff>63500</xdr:colOff>
      <xdr:row>34</xdr:row>
      <xdr:rowOff>41910</xdr:rowOff>
    </xdr:to>
    <xdr:cxnSp macro="">
      <xdr:nvCxnSpPr>
        <xdr:cNvPr id="499" name="直線コネクタ 498"/>
        <xdr:cNvCxnSpPr/>
      </xdr:nvCxnSpPr>
      <xdr:spPr>
        <a:xfrm flipV="1">
          <a:off x="21323300" y="5859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93980</xdr:rowOff>
    </xdr:from>
    <xdr:to>
      <xdr:col>107</xdr:col>
      <xdr:colOff>101600</xdr:colOff>
      <xdr:row>35</xdr:row>
      <xdr:rowOff>24130</xdr:rowOff>
    </xdr:to>
    <xdr:sp macro="" textlink="">
      <xdr:nvSpPr>
        <xdr:cNvPr id="500" name="楕円 499"/>
        <xdr:cNvSpPr/>
      </xdr:nvSpPr>
      <xdr:spPr>
        <a:xfrm>
          <a:off x="2038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41910</xdr:rowOff>
    </xdr:from>
    <xdr:to>
      <xdr:col>111</xdr:col>
      <xdr:colOff>177800</xdr:colOff>
      <xdr:row>34</xdr:row>
      <xdr:rowOff>144780</xdr:rowOff>
    </xdr:to>
    <xdr:cxnSp macro="">
      <xdr:nvCxnSpPr>
        <xdr:cNvPr id="501" name="直線コネクタ 500"/>
        <xdr:cNvCxnSpPr/>
      </xdr:nvCxnSpPr>
      <xdr:spPr>
        <a:xfrm flipV="1">
          <a:off x="20434300" y="5871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5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503"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109237</xdr:rowOff>
    </xdr:from>
    <xdr:ext cx="469744" cy="259045"/>
    <xdr:sp macro="" textlink="">
      <xdr:nvSpPr>
        <xdr:cNvPr id="504" name="n_1mainValue【認定こども園・幼稚園・保育所】&#10;一人当たり面積"/>
        <xdr:cNvSpPr txBox="1"/>
      </xdr:nvSpPr>
      <xdr:spPr>
        <a:xfrm>
          <a:off x="21075727"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40657</xdr:rowOff>
    </xdr:from>
    <xdr:ext cx="469744" cy="259045"/>
    <xdr:sp macro="" textlink="">
      <xdr:nvSpPr>
        <xdr:cNvPr id="505" name="n_2mainValue【認定こども園・幼稚園・保育所】&#10;一人当たり面積"/>
        <xdr:cNvSpPr txBox="1"/>
      </xdr:nvSpPr>
      <xdr:spPr>
        <a:xfrm>
          <a:off x="20199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7"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6" name="楕円 54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547" name="【学校施設】&#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48" name="楕円 547"/>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6531</xdr:rowOff>
    </xdr:to>
    <xdr:cxnSp macro="">
      <xdr:nvCxnSpPr>
        <xdr:cNvPr id="549" name="直線コネクタ 548"/>
        <xdr:cNvCxnSpPr/>
      </xdr:nvCxnSpPr>
      <xdr:spPr>
        <a:xfrm flipV="1">
          <a:off x="15481300" y="102641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50" name="楕円 549"/>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71846</xdr:rowOff>
    </xdr:to>
    <xdr:cxnSp macro="">
      <xdr:nvCxnSpPr>
        <xdr:cNvPr id="551" name="直線コネクタ 550"/>
        <xdr:cNvCxnSpPr/>
      </xdr:nvCxnSpPr>
      <xdr:spPr>
        <a:xfrm flipV="1">
          <a:off x="14592300" y="102935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53"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554"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55" name="n_2mainValue【学校施設】&#10;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87"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87340</xdr:rowOff>
    </xdr:from>
    <xdr:to>
      <xdr:col>116</xdr:col>
      <xdr:colOff>114300</xdr:colOff>
      <xdr:row>60</xdr:row>
      <xdr:rowOff>17490</xdr:rowOff>
    </xdr:to>
    <xdr:sp macro="" textlink="">
      <xdr:nvSpPr>
        <xdr:cNvPr id="596" name="楕円 595"/>
        <xdr:cNvSpPr/>
      </xdr:nvSpPr>
      <xdr:spPr>
        <a:xfrm>
          <a:off x="22110700" y="102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110217</xdr:rowOff>
    </xdr:from>
    <xdr:ext cx="469744" cy="259045"/>
    <xdr:sp macro="" textlink="">
      <xdr:nvSpPr>
        <xdr:cNvPr id="597" name="【学校施設】&#10;一人当たり面積該当値テキスト"/>
        <xdr:cNvSpPr txBox="1"/>
      </xdr:nvSpPr>
      <xdr:spPr>
        <a:xfrm>
          <a:off x="22199600" y="1005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76889</xdr:rowOff>
    </xdr:from>
    <xdr:to>
      <xdr:col>112</xdr:col>
      <xdr:colOff>38100</xdr:colOff>
      <xdr:row>60</xdr:row>
      <xdr:rowOff>7039</xdr:rowOff>
    </xdr:to>
    <xdr:sp macro="" textlink="">
      <xdr:nvSpPr>
        <xdr:cNvPr id="598" name="楕円 597"/>
        <xdr:cNvSpPr/>
      </xdr:nvSpPr>
      <xdr:spPr>
        <a:xfrm>
          <a:off x="21272500" y="101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127689</xdr:rowOff>
    </xdr:from>
    <xdr:to>
      <xdr:col>116</xdr:col>
      <xdr:colOff>63500</xdr:colOff>
      <xdr:row>59</xdr:row>
      <xdr:rowOff>138140</xdr:rowOff>
    </xdr:to>
    <xdr:cxnSp macro="">
      <xdr:nvCxnSpPr>
        <xdr:cNvPr id="599" name="直線コネクタ 598"/>
        <xdr:cNvCxnSpPr/>
      </xdr:nvCxnSpPr>
      <xdr:spPr>
        <a:xfrm>
          <a:off x="21323300" y="10243239"/>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87340</xdr:rowOff>
    </xdr:from>
    <xdr:to>
      <xdr:col>107</xdr:col>
      <xdr:colOff>101600</xdr:colOff>
      <xdr:row>60</xdr:row>
      <xdr:rowOff>17490</xdr:rowOff>
    </xdr:to>
    <xdr:sp macro="" textlink="">
      <xdr:nvSpPr>
        <xdr:cNvPr id="600" name="楕円 599"/>
        <xdr:cNvSpPr/>
      </xdr:nvSpPr>
      <xdr:spPr>
        <a:xfrm>
          <a:off x="20383500" y="102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127689</xdr:rowOff>
    </xdr:from>
    <xdr:to>
      <xdr:col>111</xdr:col>
      <xdr:colOff>177800</xdr:colOff>
      <xdr:row>59</xdr:row>
      <xdr:rowOff>138140</xdr:rowOff>
    </xdr:to>
    <xdr:cxnSp macro="">
      <xdr:nvCxnSpPr>
        <xdr:cNvPr id="601" name="直線コネクタ 600"/>
        <xdr:cNvCxnSpPr/>
      </xdr:nvCxnSpPr>
      <xdr:spPr>
        <a:xfrm flipV="1">
          <a:off x="20434300" y="1024323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602"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603"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23566</xdr:rowOff>
    </xdr:from>
    <xdr:ext cx="469744" cy="259045"/>
    <xdr:sp macro="" textlink="">
      <xdr:nvSpPr>
        <xdr:cNvPr id="604" name="n_1mainValue【学校施設】&#10;一人当たり面積"/>
        <xdr:cNvSpPr txBox="1"/>
      </xdr:nvSpPr>
      <xdr:spPr>
        <a:xfrm>
          <a:off x="21075727" y="996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34017</xdr:rowOff>
    </xdr:from>
    <xdr:ext cx="469744" cy="259045"/>
    <xdr:sp macro="" textlink="">
      <xdr:nvSpPr>
        <xdr:cNvPr id="605" name="n_2mainValue【学校施設】&#10;一人当たり面積"/>
        <xdr:cNvSpPr txBox="1"/>
      </xdr:nvSpPr>
      <xdr:spPr>
        <a:xfrm>
          <a:off x="20199427" y="99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0" name="直線コネクタ 629"/>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1"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2" name="直線コネクタ 631"/>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635"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6" name="フローチャート: 判断 63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7" name="フローチャート: 判断 63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8" name="フローチャート: 判断 637"/>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644" name="楕円 643"/>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75582</xdr:rowOff>
    </xdr:from>
    <xdr:ext cx="405111" cy="259045"/>
    <xdr:sp macro="" textlink="">
      <xdr:nvSpPr>
        <xdr:cNvPr id="645" name="【児童館】&#10;有形固定資産減価償却率該当値テキスト"/>
        <xdr:cNvSpPr txBox="1"/>
      </xdr:nvSpPr>
      <xdr:spPr>
        <a:xfrm>
          <a:off x="16357600" y="1447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36830</xdr:rowOff>
    </xdr:from>
    <xdr:to>
      <xdr:col>81</xdr:col>
      <xdr:colOff>101600</xdr:colOff>
      <xdr:row>85</xdr:row>
      <xdr:rowOff>138430</xdr:rowOff>
    </xdr:to>
    <xdr:sp macro="" textlink="">
      <xdr:nvSpPr>
        <xdr:cNvPr id="646" name="楕円 645"/>
        <xdr:cNvSpPr/>
      </xdr:nvSpPr>
      <xdr:spPr>
        <a:xfrm>
          <a:off x="1543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87630</xdr:rowOff>
    </xdr:to>
    <xdr:cxnSp macro="">
      <xdr:nvCxnSpPr>
        <xdr:cNvPr id="647" name="直線コネクタ 646"/>
        <xdr:cNvCxnSpPr/>
      </xdr:nvCxnSpPr>
      <xdr:spPr>
        <a:xfrm flipV="1">
          <a:off x="15481300" y="146132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23495</xdr:rowOff>
    </xdr:from>
    <xdr:to>
      <xdr:col>76</xdr:col>
      <xdr:colOff>165100</xdr:colOff>
      <xdr:row>79</xdr:row>
      <xdr:rowOff>125095</xdr:rowOff>
    </xdr:to>
    <xdr:sp macro="" textlink="">
      <xdr:nvSpPr>
        <xdr:cNvPr id="648" name="楕円 647"/>
        <xdr:cNvSpPr/>
      </xdr:nvSpPr>
      <xdr:spPr>
        <a:xfrm>
          <a:off x="14541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74295</xdr:rowOff>
    </xdr:from>
    <xdr:to>
      <xdr:col>81</xdr:col>
      <xdr:colOff>50800</xdr:colOff>
      <xdr:row>85</xdr:row>
      <xdr:rowOff>87630</xdr:rowOff>
    </xdr:to>
    <xdr:cxnSp macro="">
      <xdr:nvCxnSpPr>
        <xdr:cNvPr id="649" name="直線コネクタ 648"/>
        <xdr:cNvCxnSpPr/>
      </xdr:nvCxnSpPr>
      <xdr:spPr>
        <a:xfrm>
          <a:off x="14592300" y="13618845"/>
          <a:ext cx="889000" cy="10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5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51"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129557</xdr:rowOff>
    </xdr:from>
    <xdr:ext cx="405111" cy="259045"/>
    <xdr:sp macro="" textlink="">
      <xdr:nvSpPr>
        <xdr:cNvPr id="652" name="n_1mainValue【児童館】&#10;有形固定資産減価償却率"/>
        <xdr:cNvSpPr txBox="1"/>
      </xdr:nvSpPr>
      <xdr:spPr>
        <a:xfrm>
          <a:off x="152660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141622</xdr:rowOff>
    </xdr:from>
    <xdr:ext cx="405111" cy="259045"/>
    <xdr:sp macro="" textlink="">
      <xdr:nvSpPr>
        <xdr:cNvPr id="653" name="n_2mainValue【児童館】&#10;有形固定資産減価償却率"/>
        <xdr:cNvSpPr txBox="1"/>
      </xdr:nvSpPr>
      <xdr:spPr>
        <a:xfrm>
          <a:off x="14389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7" name="直線コネクタ 67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9" name="直線コネクタ 67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1" name="直線コネクタ 68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8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3" name="フローチャート: 判断 68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4" name="フローチャート: 判断 68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5" name="フローチャート: 判断 68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91" name="楕円 690"/>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92"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93" name="楕円 692"/>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95250</xdr:rowOff>
    </xdr:to>
    <xdr:cxnSp macro="">
      <xdr:nvCxnSpPr>
        <xdr:cNvPr id="694" name="直線コネクタ 693"/>
        <xdr:cNvCxnSpPr/>
      </xdr:nvCxnSpPr>
      <xdr:spPr>
        <a:xfrm flipV="1">
          <a:off x="21323300" y="1447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95" name="楕円 694"/>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85</xdr:row>
      <xdr:rowOff>38100</xdr:rowOff>
    </xdr:to>
    <xdr:cxnSp macro="">
      <xdr:nvCxnSpPr>
        <xdr:cNvPr id="696" name="直線コネクタ 695"/>
        <xdr:cNvCxnSpPr/>
      </xdr:nvCxnSpPr>
      <xdr:spPr>
        <a:xfrm flipV="1">
          <a:off x="20434300" y="14497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97"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8"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699" name="n_1mainValue【児童館】&#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00"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5" name="直線コネクタ 724"/>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6"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7" name="直線コネクタ 726"/>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8"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29" name="直線コネクタ 728"/>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30"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1" name="フローチャート: 判断 730"/>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2" name="フローチャート: 判断 731"/>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3" name="フローチャート: 判断 732"/>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739" name="楕円 738"/>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740" name="【公民館】&#10;有形固定資産減価償却率該当値テキスト"/>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741" name="楕円 740"/>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70486</xdr:rowOff>
    </xdr:to>
    <xdr:cxnSp macro="">
      <xdr:nvCxnSpPr>
        <xdr:cNvPr id="742" name="直線コネクタ 741"/>
        <xdr:cNvCxnSpPr/>
      </xdr:nvCxnSpPr>
      <xdr:spPr>
        <a:xfrm flipV="1">
          <a:off x="15481300" y="180536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43" name="楕円 742"/>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105</xdr:row>
      <xdr:rowOff>106680</xdr:rowOff>
    </xdr:to>
    <xdr:cxnSp macro="">
      <xdr:nvCxnSpPr>
        <xdr:cNvPr id="744" name="直線コネクタ 743"/>
        <xdr:cNvCxnSpPr/>
      </xdr:nvCxnSpPr>
      <xdr:spPr>
        <a:xfrm flipV="1">
          <a:off x="14592300" y="1807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45"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46"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112413</xdr:rowOff>
    </xdr:from>
    <xdr:ext cx="405111" cy="259045"/>
    <xdr:sp macro="" textlink="">
      <xdr:nvSpPr>
        <xdr:cNvPr id="747" name="n_1mainValue【公民館】&#10;有形固定資産減価償却率"/>
        <xdr:cNvSpPr txBox="1"/>
      </xdr:nvSpPr>
      <xdr:spPr>
        <a:xfrm>
          <a:off x="15266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48" name="n_2mainValue【公民館】&#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4" name="直線コネクタ 773"/>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5"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6" name="直線コネクタ 775"/>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7"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8" name="直線コネクタ 77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79"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0" name="フローチャート: 判断 779"/>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1" name="フローチャート: 判断 780"/>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2" name="フローチャート: 判断 78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788" name="楕円 787"/>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789" name="【公民館】&#10;一人当たり面積該当値テキスト"/>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790" name="楕円 789"/>
        <xdr:cNvSpPr/>
      </xdr:nvSpPr>
      <xdr:spPr>
        <a:xfrm>
          <a:off x="2127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63137</xdr:rowOff>
    </xdr:from>
    <xdr:to>
      <xdr:col>116</xdr:col>
      <xdr:colOff>63500</xdr:colOff>
      <xdr:row>104</xdr:row>
      <xdr:rowOff>112123</xdr:rowOff>
    </xdr:to>
    <xdr:cxnSp macro="">
      <xdr:nvCxnSpPr>
        <xdr:cNvPr id="791" name="直線コネクタ 790"/>
        <xdr:cNvCxnSpPr/>
      </xdr:nvCxnSpPr>
      <xdr:spPr>
        <a:xfrm>
          <a:off x="21323300" y="178939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22134</xdr:rowOff>
    </xdr:from>
    <xdr:to>
      <xdr:col>107</xdr:col>
      <xdr:colOff>101600</xdr:colOff>
      <xdr:row>104</xdr:row>
      <xdr:rowOff>123734</xdr:rowOff>
    </xdr:to>
    <xdr:sp macro="" textlink="">
      <xdr:nvSpPr>
        <xdr:cNvPr id="792" name="楕円 791"/>
        <xdr:cNvSpPr/>
      </xdr:nvSpPr>
      <xdr:spPr>
        <a:xfrm>
          <a:off x="2038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63137</xdr:rowOff>
    </xdr:from>
    <xdr:to>
      <xdr:col>111</xdr:col>
      <xdr:colOff>177800</xdr:colOff>
      <xdr:row>104</xdr:row>
      <xdr:rowOff>72934</xdr:rowOff>
    </xdr:to>
    <xdr:cxnSp macro="">
      <xdr:nvCxnSpPr>
        <xdr:cNvPr id="793" name="直線コネクタ 792"/>
        <xdr:cNvCxnSpPr/>
      </xdr:nvCxnSpPr>
      <xdr:spPr>
        <a:xfrm flipV="1">
          <a:off x="20434300" y="178939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94"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795"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796" name="n_1mainValue【公民館】&#10;一人当たり面積"/>
        <xdr:cNvSpPr txBox="1"/>
      </xdr:nvSpPr>
      <xdr:spPr>
        <a:xfrm>
          <a:off x="210757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140261</xdr:rowOff>
    </xdr:from>
    <xdr:ext cx="469744" cy="259045"/>
    <xdr:sp macro="" textlink="">
      <xdr:nvSpPr>
        <xdr:cNvPr id="797" name="n_2mainValue【公民館】&#10;一人当たり面積"/>
        <xdr:cNvSpPr txBox="1"/>
      </xdr:nvSpPr>
      <xdr:spPr>
        <a:xfrm>
          <a:off x="201994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本市においては、認定こども園・幼稚園・保育所、港湾・漁港について、有形固定資産減価償却率が類似団体内平均値、全国平均及び県平均より高い水準にある。　また、認定こども園・幼稚園・保育所、学校施設、公民館、公営住宅については、一人当たり面積が類似団体内平均値を上回っている。今後、「阿南市公共施設等総合管理計画」に基づき、長期的な視点で更新、統廃合、長寿命化などを適切に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1" name="楕円 70"/>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5823</xdr:rowOff>
    </xdr:from>
    <xdr:ext cx="405111" cy="259045"/>
    <xdr:sp macro="" textlink="">
      <xdr:nvSpPr>
        <xdr:cNvPr id="72" name="【図書館】&#10;有形固定資産減価償却率該当値テキスト"/>
        <xdr:cNvSpPr txBox="1"/>
      </xdr:nvSpPr>
      <xdr:spPr>
        <a:xfrm>
          <a:off x="46736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3" name="楕円 72"/>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33746</xdr:rowOff>
    </xdr:from>
    <xdr:to>
      <xdr:col>24</xdr:col>
      <xdr:colOff>63500</xdr:colOff>
      <xdr:row>37</xdr:row>
      <xdr:rowOff>66403</xdr:rowOff>
    </xdr:to>
    <xdr:cxnSp macro="">
      <xdr:nvCxnSpPr>
        <xdr:cNvPr id="74" name="直線コネクタ 73"/>
        <xdr:cNvCxnSpPr/>
      </xdr:nvCxnSpPr>
      <xdr:spPr>
        <a:xfrm flipV="1">
          <a:off x="3797300" y="63773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99060</xdr:rowOff>
    </xdr:to>
    <xdr:cxnSp macro="">
      <xdr:nvCxnSpPr>
        <xdr:cNvPr id="76" name="直線コネクタ 75"/>
        <xdr:cNvCxnSpPr/>
      </xdr:nvCxnSpPr>
      <xdr:spPr>
        <a:xfrm flipV="1">
          <a:off x="2908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79" name="n_1main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0" name="n_2main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18" name="楕円 117"/>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10177</xdr:rowOff>
    </xdr:from>
    <xdr:ext cx="469744" cy="259045"/>
    <xdr:sp macro="" textlink="">
      <xdr:nvSpPr>
        <xdr:cNvPr id="119" name="【図書館】&#10;一人当たり面積該当値テキスト"/>
        <xdr:cNvSpPr txBox="1"/>
      </xdr:nvSpPr>
      <xdr:spPr>
        <a:xfrm>
          <a:off x="10515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20" name="楕円 119"/>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21" name="直線コネクタ 120"/>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2" name="楕円 121"/>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57150</xdr:rowOff>
    </xdr:to>
    <xdr:cxnSp macro="">
      <xdr:nvCxnSpPr>
        <xdr:cNvPr id="123" name="直線コネクタ 122"/>
        <xdr:cNvCxnSpPr/>
      </xdr:nvCxnSpPr>
      <xdr:spPr>
        <a:xfrm flipV="1">
          <a:off x="8750300" y="638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26"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7"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66" name="楕円 165"/>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67"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68" name="楕円 167"/>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102870</xdr:rowOff>
    </xdr:to>
    <xdr:cxnSp macro="">
      <xdr:nvCxnSpPr>
        <xdr:cNvPr id="169" name="直線コネクタ 168"/>
        <xdr:cNvCxnSpPr/>
      </xdr:nvCxnSpPr>
      <xdr:spPr>
        <a:xfrm flipV="1">
          <a:off x="3797300" y="1052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70" name="楕円 169"/>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102870</xdr:rowOff>
    </xdr:to>
    <xdr:cxnSp macro="">
      <xdr:nvCxnSpPr>
        <xdr:cNvPr id="171" name="直線コネクタ 170"/>
        <xdr:cNvCxnSpPr/>
      </xdr:nvCxnSpPr>
      <xdr:spPr>
        <a:xfrm>
          <a:off x="2908300" y="10521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74" name="n_1mainValue【体育館・プー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75" name="n_2mainValue【体育館・プール】&#10;有形固定資産減価償却率"/>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113792</xdr:rowOff>
    </xdr:from>
    <xdr:to>
      <xdr:col>55</xdr:col>
      <xdr:colOff>50800</xdr:colOff>
      <xdr:row>60</xdr:row>
      <xdr:rowOff>43942</xdr:rowOff>
    </xdr:to>
    <xdr:sp macro="" textlink="">
      <xdr:nvSpPr>
        <xdr:cNvPr id="211" name="楕円 210"/>
        <xdr:cNvSpPr/>
      </xdr:nvSpPr>
      <xdr:spPr>
        <a:xfrm>
          <a:off x="10426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136669</xdr:rowOff>
    </xdr:from>
    <xdr:ext cx="469744" cy="259045"/>
    <xdr:sp macro="" textlink="">
      <xdr:nvSpPr>
        <xdr:cNvPr id="212" name="【体育館・プール】&#10;一人当たり面積該当値テキスト"/>
        <xdr:cNvSpPr txBox="1"/>
      </xdr:nvSpPr>
      <xdr:spPr>
        <a:xfrm>
          <a:off x="10515600"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213" name="楕円 212"/>
        <xdr:cNvSpPr/>
      </xdr:nvSpPr>
      <xdr:spPr>
        <a:xfrm>
          <a:off x="958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164592</xdr:rowOff>
    </xdr:from>
    <xdr:to>
      <xdr:col>55</xdr:col>
      <xdr:colOff>0</xdr:colOff>
      <xdr:row>60</xdr:row>
      <xdr:rowOff>0</xdr:rowOff>
    </xdr:to>
    <xdr:cxnSp macro="">
      <xdr:nvCxnSpPr>
        <xdr:cNvPr id="214" name="直線コネクタ 213"/>
        <xdr:cNvCxnSpPr/>
      </xdr:nvCxnSpPr>
      <xdr:spPr>
        <a:xfrm flipV="1">
          <a:off x="9639300" y="10280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161798</xdr:rowOff>
    </xdr:from>
    <xdr:to>
      <xdr:col>46</xdr:col>
      <xdr:colOff>38100</xdr:colOff>
      <xdr:row>60</xdr:row>
      <xdr:rowOff>91948</xdr:rowOff>
    </xdr:to>
    <xdr:sp macro="" textlink="">
      <xdr:nvSpPr>
        <xdr:cNvPr id="215" name="楕円 214"/>
        <xdr:cNvSpPr/>
      </xdr:nvSpPr>
      <xdr:spPr>
        <a:xfrm>
          <a:off x="8699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41148</xdr:rowOff>
    </xdr:to>
    <xdr:cxnSp macro="">
      <xdr:nvCxnSpPr>
        <xdr:cNvPr id="216" name="直線コネクタ 215"/>
        <xdr:cNvCxnSpPr/>
      </xdr:nvCxnSpPr>
      <xdr:spPr>
        <a:xfrm flipV="1">
          <a:off x="8750300" y="10287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67327</xdr:rowOff>
    </xdr:from>
    <xdr:ext cx="469744" cy="259045"/>
    <xdr:sp macro="" textlink="">
      <xdr:nvSpPr>
        <xdr:cNvPr id="219" name="n_1mainValue【体育館・プール】&#10;一人当たり面積"/>
        <xdr:cNvSpPr txBox="1"/>
      </xdr:nvSpPr>
      <xdr:spPr>
        <a:xfrm>
          <a:off x="9391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108475</xdr:rowOff>
    </xdr:from>
    <xdr:ext cx="469744" cy="259045"/>
    <xdr:sp macro="" textlink="">
      <xdr:nvSpPr>
        <xdr:cNvPr id="220" name="n_2mainValue【体育館・プール】&#10;一人当たり面積"/>
        <xdr:cNvSpPr txBox="1"/>
      </xdr:nvSpPr>
      <xdr:spPr>
        <a:xfrm>
          <a:off x="8515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62412</xdr:rowOff>
    </xdr:from>
    <xdr:to>
      <xdr:col>24</xdr:col>
      <xdr:colOff>114300</xdr:colOff>
      <xdr:row>79</xdr:row>
      <xdr:rowOff>164012</xdr:rowOff>
    </xdr:to>
    <xdr:sp macro="" textlink="">
      <xdr:nvSpPr>
        <xdr:cNvPr id="260" name="楕円 259"/>
        <xdr:cNvSpPr/>
      </xdr:nvSpPr>
      <xdr:spPr>
        <a:xfrm>
          <a:off x="45847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85289</xdr:rowOff>
    </xdr:from>
    <xdr:ext cx="405111" cy="259045"/>
    <xdr:sp macro="" textlink="">
      <xdr:nvSpPr>
        <xdr:cNvPr id="261" name="【福祉施設】&#10;有形固定資産減価償却率該当値テキスト"/>
        <xdr:cNvSpPr txBox="1"/>
      </xdr:nvSpPr>
      <xdr:spPr>
        <a:xfrm>
          <a:off x="4673600" y="1345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99968</xdr:rowOff>
    </xdr:from>
    <xdr:to>
      <xdr:col>20</xdr:col>
      <xdr:colOff>38100</xdr:colOff>
      <xdr:row>80</xdr:row>
      <xdr:rowOff>30118</xdr:rowOff>
    </xdr:to>
    <xdr:sp macro="" textlink="">
      <xdr:nvSpPr>
        <xdr:cNvPr id="262" name="楕円 261"/>
        <xdr:cNvSpPr/>
      </xdr:nvSpPr>
      <xdr:spPr>
        <a:xfrm>
          <a:off x="3746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113212</xdr:rowOff>
    </xdr:from>
    <xdr:to>
      <xdr:col>24</xdr:col>
      <xdr:colOff>63500</xdr:colOff>
      <xdr:row>79</xdr:row>
      <xdr:rowOff>150768</xdr:rowOff>
    </xdr:to>
    <xdr:cxnSp macro="">
      <xdr:nvCxnSpPr>
        <xdr:cNvPr id="263" name="直線コネクタ 262"/>
        <xdr:cNvCxnSpPr/>
      </xdr:nvCxnSpPr>
      <xdr:spPr>
        <a:xfrm flipV="1">
          <a:off x="3797300" y="136577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264" name="楕円 263"/>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150768</xdr:rowOff>
    </xdr:from>
    <xdr:to>
      <xdr:col>19</xdr:col>
      <xdr:colOff>177800</xdr:colOff>
      <xdr:row>80</xdr:row>
      <xdr:rowOff>15239</xdr:rowOff>
    </xdr:to>
    <xdr:cxnSp macro="">
      <xdr:nvCxnSpPr>
        <xdr:cNvPr id="265" name="直線コネクタ 264"/>
        <xdr:cNvCxnSpPr/>
      </xdr:nvCxnSpPr>
      <xdr:spPr>
        <a:xfrm flipV="1">
          <a:off x="2908300" y="136953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46645</xdr:rowOff>
    </xdr:from>
    <xdr:ext cx="405111" cy="259045"/>
    <xdr:sp macro="" textlink="">
      <xdr:nvSpPr>
        <xdr:cNvPr id="268" name="n_1mainValue【福祉施設】&#10;有形固定資産減価償却率"/>
        <xdr:cNvSpPr txBox="1"/>
      </xdr:nvSpPr>
      <xdr:spPr>
        <a:xfrm>
          <a:off x="3582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69" name="n_2mainValue【福祉施設】&#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09" name="楕円 308"/>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10" name="【福祉施設】&#10;一人当たり面積該当値テキスト"/>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11" name="楕円 310"/>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160564</xdr:rowOff>
    </xdr:to>
    <xdr:cxnSp macro="">
      <xdr:nvCxnSpPr>
        <xdr:cNvPr id="312" name="直線コネクタ 311"/>
        <xdr:cNvCxnSpPr/>
      </xdr:nvCxnSpPr>
      <xdr:spPr>
        <a:xfrm flipV="1">
          <a:off x="9639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13" name="楕円 312"/>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160564</xdr:rowOff>
    </xdr:to>
    <xdr:cxnSp macro="">
      <xdr:nvCxnSpPr>
        <xdr:cNvPr id="314" name="直線コネクタ 313"/>
        <xdr:cNvCxnSpPr/>
      </xdr:nvCxnSpPr>
      <xdr:spPr>
        <a:xfrm>
          <a:off x="8750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17"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18"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58" name="楕円 357"/>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59" name="【市民会館】&#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89081</xdr:rowOff>
    </xdr:from>
    <xdr:to>
      <xdr:col>20</xdr:col>
      <xdr:colOff>38100</xdr:colOff>
      <xdr:row>104</xdr:row>
      <xdr:rowOff>19231</xdr:rowOff>
    </xdr:to>
    <xdr:sp macro="" textlink="">
      <xdr:nvSpPr>
        <xdr:cNvPr id="360" name="楕円 359"/>
        <xdr:cNvSpPr/>
      </xdr:nvSpPr>
      <xdr:spPr>
        <a:xfrm>
          <a:off x="3746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139881</xdr:rowOff>
    </xdr:to>
    <xdr:cxnSp macro="">
      <xdr:nvCxnSpPr>
        <xdr:cNvPr id="361" name="直線コネクタ 360"/>
        <xdr:cNvCxnSpPr/>
      </xdr:nvCxnSpPr>
      <xdr:spPr>
        <a:xfrm flipV="1">
          <a:off x="3797300" y="177698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362" name="楕円 361"/>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103</xdr:row>
      <xdr:rowOff>169273</xdr:rowOff>
    </xdr:to>
    <xdr:cxnSp macro="">
      <xdr:nvCxnSpPr>
        <xdr:cNvPr id="363" name="直線コネクタ 362"/>
        <xdr:cNvCxnSpPr/>
      </xdr:nvCxnSpPr>
      <xdr:spPr>
        <a:xfrm flipV="1">
          <a:off x="2908300" y="177992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35758</xdr:rowOff>
    </xdr:from>
    <xdr:ext cx="405111" cy="259045"/>
    <xdr:sp macro="" textlink="">
      <xdr:nvSpPr>
        <xdr:cNvPr id="366" name="n_1main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367" name="n_2mainValue【市民会館】&#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94"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403" name="楕円 402"/>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160290</xdr:rowOff>
    </xdr:from>
    <xdr:ext cx="469744" cy="259045"/>
    <xdr:sp macro="" textlink="">
      <xdr:nvSpPr>
        <xdr:cNvPr id="404" name="【市民会館】&#10;一人当たり面積該当値テキスト"/>
        <xdr:cNvSpPr txBox="1"/>
      </xdr:nvSpPr>
      <xdr:spPr>
        <a:xfrm>
          <a:off x="10515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146558</xdr:rowOff>
    </xdr:from>
    <xdr:to>
      <xdr:col>50</xdr:col>
      <xdr:colOff>165100</xdr:colOff>
      <xdr:row>102</xdr:row>
      <xdr:rowOff>76708</xdr:rowOff>
    </xdr:to>
    <xdr:sp macro="" textlink="">
      <xdr:nvSpPr>
        <xdr:cNvPr id="405" name="楕円 404"/>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25908</xdr:rowOff>
    </xdr:to>
    <xdr:cxnSp macro="">
      <xdr:nvCxnSpPr>
        <xdr:cNvPr id="406" name="直線コネクタ 405"/>
        <xdr:cNvCxnSpPr/>
      </xdr:nvCxnSpPr>
      <xdr:spPr>
        <a:xfrm flipV="1">
          <a:off x="9639300" y="1750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160274</xdr:rowOff>
    </xdr:from>
    <xdr:to>
      <xdr:col>46</xdr:col>
      <xdr:colOff>38100</xdr:colOff>
      <xdr:row>102</xdr:row>
      <xdr:rowOff>90424</xdr:rowOff>
    </xdr:to>
    <xdr:sp macro="" textlink="">
      <xdr:nvSpPr>
        <xdr:cNvPr id="407" name="楕円 406"/>
        <xdr:cNvSpPr/>
      </xdr:nvSpPr>
      <xdr:spPr>
        <a:xfrm>
          <a:off x="8699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25908</xdr:rowOff>
    </xdr:from>
    <xdr:to>
      <xdr:col>50</xdr:col>
      <xdr:colOff>114300</xdr:colOff>
      <xdr:row>102</xdr:row>
      <xdr:rowOff>39624</xdr:rowOff>
    </xdr:to>
    <xdr:cxnSp macro="">
      <xdr:nvCxnSpPr>
        <xdr:cNvPr id="408" name="直線コネクタ 407"/>
        <xdr:cNvCxnSpPr/>
      </xdr:nvCxnSpPr>
      <xdr:spPr>
        <a:xfrm flipV="1">
          <a:off x="8750300" y="1751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409"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93235</xdr:rowOff>
    </xdr:from>
    <xdr:ext cx="469744" cy="259045"/>
    <xdr:sp macro="" textlink="">
      <xdr:nvSpPr>
        <xdr:cNvPr id="411" name="n_1mainValue【市民会館】&#10;一人当たり面積"/>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106951</xdr:rowOff>
    </xdr:from>
    <xdr:ext cx="469744" cy="259045"/>
    <xdr:sp macro="" textlink="">
      <xdr:nvSpPr>
        <xdr:cNvPr id="412" name="n_2mainValue【市民会館】&#10;一人当たり面積"/>
        <xdr:cNvSpPr txBox="1"/>
      </xdr:nvSpPr>
      <xdr:spPr>
        <a:xfrm>
          <a:off x="8515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52" name="楕円 451"/>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53"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454" name="楕円 453"/>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56606</xdr:rowOff>
    </xdr:to>
    <xdr:cxnSp macro="">
      <xdr:nvCxnSpPr>
        <xdr:cNvPr id="455" name="直線コネクタ 454"/>
        <xdr:cNvCxnSpPr/>
      </xdr:nvCxnSpPr>
      <xdr:spPr>
        <a:xfrm flipV="1">
          <a:off x="15481300" y="68492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456" name="楕円 455"/>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123553</xdr:rowOff>
    </xdr:to>
    <xdr:cxnSp macro="">
      <xdr:nvCxnSpPr>
        <xdr:cNvPr id="457" name="直線コネクタ 456"/>
        <xdr:cNvCxnSpPr/>
      </xdr:nvCxnSpPr>
      <xdr:spPr>
        <a:xfrm flipV="1">
          <a:off x="14592300" y="69146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460" name="n_1mainValue【一般廃棄物処理施設】&#10;有形固定資産減価償却率"/>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461" name="n_2mainValue【一般廃棄物処理施設】&#10;有形固定資産減価償却率"/>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8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162200</xdr:rowOff>
    </xdr:from>
    <xdr:to>
      <xdr:col>116</xdr:col>
      <xdr:colOff>114300</xdr:colOff>
      <xdr:row>36</xdr:row>
      <xdr:rowOff>92350</xdr:rowOff>
    </xdr:to>
    <xdr:sp macro="" textlink="">
      <xdr:nvSpPr>
        <xdr:cNvPr id="495" name="楕円 494"/>
        <xdr:cNvSpPr/>
      </xdr:nvSpPr>
      <xdr:spPr>
        <a:xfrm>
          <a:off x="22110700" y="6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13627</xdr:rowOff>
    </xdr:from>
    <xdr:ext cx="599010" cy="259045"/>
    <xdr:sp macro="" textlink="">
      <xdr:nvSpPr>
        <xdr:cNvPr id="496" name="【一般廃棄物処理施設】&#10;一人当たり有形固定資産（償却資産）額該当値テキスト"/>
        <xdr:cNvSpPr txBox="1"/>
      </xdr:nvSpPr>
      <xdr:spPr>
        <a:xfrm>
          <a:off x="22199600" y="601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169726</xdr:rowOff>
    </xdr:from>
    <xdr:to>
      <xdr:col>112</xdr:col>
      <xdr:colOff>38100</xdr:colOff>
      <xdr:row>36</xdr:row>
      <xdr:rowOff>99876</xdr:rowOff>
    </xdr:to>
    <xdr:sp macro="" textlink="">
      <xdr:nvSpPr>
        <xdr:cNvPr id="497" name="楕円 496"/>
        <xdr:cNvSpPr/>
      </xdr:nvSpPr>
      <xdr:spPr>
        <a:xfrm>
          <a:off x="21272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41550</xdr:rowOff>
    </xdr:from>
    <xdr:to>
      <xdr:col>116</xdr:col>
      <xdr:colOff>63500</xdr:colOff>
      <xdr:row>36</xdr:row>
      <xdr:rowOff>49076</xdr:rowOff>
    </xdr:to>
    <xdr:cxnSp macro="">
      <xdr:nvCxnSpPr>
        <xdr:cNvPr id="498" name="直線コネクタ 497"/>
        <xdr:cNvCxnSpPr/>
      </xdr:nvCxnSpPr>
      <xdr:spPr>
        <a:xfrm flipV="1">
          <a:off x="21323300" y="6213750"/>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5957</xdr:rowOff>
    </xdr:from>
    <xdr:to>
      <xdr:col>107</xdr:col>
      <xdr:colOff>101600</xdr:colOff>
      <xdr:row>36</xdr:row>
      <xdr:rowOff>107557</xdr:rowOff>
    </xdr:to>
    <xdr:sp macro="" textlink="">
      <xdr:nvSpPr>
        <xdr:cNvPr id="499" name="楕円 498"/>
        <xdr:cNvSpPr/>
      </xdr:nvSpPr>
      <xdr:spPr>
        <a:xfrm>
          <a:off x="20383500" y="61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49076</xdr:rowOff>
    </xdr:from>
    <xdr:to>
      <xdr:col>111</xdr:col>
      <xdr:colOff>177800</xdr:colOff>
      <xdr:row>36</xdr:row>
      <xdr:rowOff>56757</xdr:rowOff>
    </xdr:to>
    <xdr:cxnSp macro="">
      <xdr:nvCxnSpPr>
        <xdr:cNvPr id="500" name="直線コネクタ 499"/>
        <xdr:cNvCxnSpPr/>
      </xdr:nvCxnSpPr>
      <xdr:spPr>
        <a:xfrm flipV="1">
          <a:off x="20434300" y="622127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501"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47255</xdr:rowOff>
    </xdr:from>
    <xdr:ext cx="534377" cy="259045"/>
    <xdr:sp macro="" textlink="">
      <xdr:nvSpPr>
        <xdr:cNvPr id="502" name="n_2aveValue【一般廃棄物処理施設】&#10;一人当たり有形固定資産（償却資産）額"/>
        <xdr:cNvSpPr txBox="1"/>
      </xdr:nvSpPr>
      <xdr:spPr>
        <a:xfrm>
          <a:off x="20167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116403</xdr:rowOff>
    </xdr:from>
    <xdr:ext cx="599010" cy="259045"/>
    <xdr:sp macro="" textlink="">
      <xdr:nvSpPr>
        <xdr:cNvPr id="503" name="n_1mainValue【一般廃棄物処理施設】&#10;一人当たり有形固定資産（償却資産）額"/>
        <xdr:cNvSpPr txBox="1"/>
      </xdr:nvSpPr>
      <xdr:spPr>
        <a:xfrm>
          <a:off x="21011095" y="59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124084</xdr:rowOff>
    </xdr:from>
    <xdr:ext cx="599010" cy="259045"/>
    <xdr:sp macro="" textlink="">
      <xdr:nvSpPr>
        <xdr:cNvPr id="504" name="n_2mainValue【一般廃棄物処理施設】&#10;一人当たり有形固定資産（償却資産）額"/>
        <xdr:cNvSpPr txBox="1"/>
      </xdr:nvSpPr>
      <xdr:spPr>
        <a:xfrm>
          <a:off x="20134795" y="59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2" name="テキスト ボックス 5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2" name="テキスト ボックス 5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46" name="直線コネクタ 54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4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48" name="直線コネクタ 54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0" name="直線コネクタ 54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51"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52" name="フローチャート: 判断 55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53" name="フローチャート: 判断 55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54" name="フローチャート: 判断 55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560" name="楕円 559"/>
        <xdr:cNvSpPr/>
      </xdr:nvSpPr>
      <xdr:spPr>
        <a:xfrm>
          <a:off x="16268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561" name="【消防施設】&#10;有形固定資産減価償却率該当値テキスト"/>
        <xdr:cNvSpPr txBox="1"/>
      </xdr:nvSpPr>
      <xdr:spPr>
        <a:xfrm>
          <a:off x="16357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562" name="楕円 561"/>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105048</xdr:rowOff>
    </xdr:from>
    <xdr:to>
      <xdr:col>85</xdr:col>
      <xdr:colOff>127000</xdr:colOff>
      <xdr:row>83</xdr:row>
      <xdr:rowOff>145869</xdr:rowOff>
    </xdr:to>
    <xdr:cxnSp macro="">
      <xdr:nvCxnSpPr>
        <xdr:cNvPr id="563" name="直線コネクタ 562"/>
        <xdr:cNvCxnSpPr/>
      </xdr:nvCxnSpPr>
      <xdr:spPr>
        <a:xfrm flipV="1">
          <a:off x="15481300" y="1433539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140788</xdr:rowOff>
    </xdr:from>
    <xdr:to>
      <xdr:col>76</xdr:col>
      <xdr:colOff>165100</xdr:colOff>
      <xdr:row>84</xdr:row>
      <xdr:rowOff>70938</xdr:rowOff>
    </xdr:to>
    <xdr:sp macro="" textlink="">
      <xdr:nvSpPr>
        <xdr:cNvPr id="564" name="楕円 563"/>
        <xdr:cNvSpPr/>
      </xdr:nvSpPr>
      <xdr:spPr>
        <a:xfrm>
          <a:off x="14541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145869</xdr:rowOff>
    </xdr:from>
    <xdr:to>
      <xdr:col>81</xdr:col>
      <xdr:colOff>50800</xdr:colOff>
      <xdr:row>84</xdr:row>
      <xdr:rowOff>20138</xdr:rowOff>
    </xdr:to>
    <xdr:cxnSp macro="">
      <xdr:nvCxnSpPr>
        <xdr:cNvPr id="565" name="直線コネクタ 564"/>
        <xdr:cNvCxnSpPr/>
      </xdr:nvCxnSpPr>
      <xdr:spPr>
        <a:xfrm flipV="1">
          <a:off x="14592300" y="143762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56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67"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568" name="n_1mainValue【消防施設】&#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62065</xdr:rowOff>
    </xdr:from>
    <xdr:ext cx="405111" cy="259045"/>
    <xdr:sp macro="" textlink="">
      <xdr:nvSpPr>
        <xdr:cNvPr id="569" name="n_2mainValue【消防施設】&#10;有形固定資産減価償却率"/>
        <xdr:cNvSpPr txBox="1"/>
      </xdr:nvSpPr>
      <xdr:spPr>
        <a:xfrm>
          <a:off x="14389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3" name="直線コネクタ 59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5" name="直線コネクタ 59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9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97" name="直線コネクタ 5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98"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99" name="フローチャート: 判断 59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00" name="フローチャート: 判断 59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01" name="フローチャート: 判断 60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07" name="楕円 606"/>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08" name="【消防施設】&#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09" name="楕円 608"/>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125730</xdr:rowOff>
    </xdr:to>
    <xdr:cxnSp macro="">
      <xdr:nvCxnSpPr>
        <xdr:cNvPr id="610" name="直線コネクタ 609"/>
        <xdr:cNvCxnSpPr/>
      </xdr:nvCxnSpPr>
      <xdr:spPr>
        <a:xfrm flipV="1">
          <a:off x="21323300" y="14344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86361</xdr:rowOff>
    </xdr:from>
    <xdr:to>
      <xdr:col>107</xdr:col>
      <xdr:colOff>101600</xdr:colOff>
      <xdr:row>84</xdr:row>
      <xdr:rowOff>16511</xdr:rowOff>
    </xdr:to>
    <xdr:sp macro="" textlink="">
      <xdr:nvSpPr>
        <xdr:cNvPr id="611" name="楕円 610"/>
        <xdr:cNvSpPr/>
      </xdr:nvSpPr>
      <xdr:spPr>
        <a:xfrm>
          <a:off x="20383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137161</xdr:rowOff>
    </xdr:to>
    <xdr:cxnSp macro="">
      <xdr:nvCxnSpPr>
        <xdr:cNvPr id="612" name="直線コネクタ 611"/>
        <xdr:cNvCxnSpPr/>
      </xdr:nvCxnSpPr>
      <xdr:spPr>
        <a:xfrm flipV="1">
          <a:off x="20434300" y="14356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13"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14"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15" name="n_1main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33038</xdr:rowOff>
    </xdr:from>
    <xdr:ext cx="469744" cy="259045"/>
    <xdr:sp macro="" textlink="">
      <xdr:nvSpPr>
        <xdr:cNvPr id="616" name="n_2mainValue【消防施設】&#10;一人当たり面積"/>
        <xdr:cNvSpPr txBox="1"/>
      </xdr:nvSpPr>
      <xdr:spPr>
        <a:xfrm>
          <a:off x="20199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42" name="直線コネクタ 64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4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4" name="直線コネクタ 64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46" name="直線コネクタ 64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4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48" name="フローチャート: 判断 64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49" name="フローチャート: 判断 64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0" name="フローチャート: 判断 64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656" name="楕円 655"/>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154232</xdr:rowOff>
    </xdr:from>
    <xdr:ext cx="405111" cy="259045"/>
    <xdr:sp macro="" textlink="">
      <xdr:nvSpPr>
        <xdr:cNvPr id="657" name="【庁舎】&#10;有形固定資産減価償却率該当値テキスト"/>
        <xdr:cNvSpPr txBox="1"/>
      </xdr:nvSpPr>
      <xdr:spPr>
        <a:xfrm>
          <a:off x="16357600" y="1832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658" name="楕円 657"/>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107</xdr:row>
      <xdr:rowOff>118655</xdr:rowOff>
    </xdr:to>
    <xdr:cxnSp macro="">
      <xdr:nvCxnSpPr>
        <xdr:cNvPr id="659" name="直線コネクタ 658"/>
        <xdr:cNvCxnSpPr/>
      </xdr:nvCxnSpPr>
      <xdr:spPr>
        <a:xfrm>
          <a:off x="15481300" y="1844747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660" name="楕円 659"/>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107</xdr:row>
      <xdr:rowOff>102326</xdr:rowOff>
    </xdr:to>
    <xdr:cxnSp macro="">
      <xdr:nvCxnSpPr>
        <xdr:cNvPr id="661" name="直線コネクタ 660"/>
        <xdr:cNvCxnSpPr/>
      </xdr:nvCxnSpPr>
      <xdr:spPr>
        <a:xfrm>
          <a:off x="14592300" y="183103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6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6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664" name="n_1mainValue【庁舎】&#10;有形固定資産減価償却率"/>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665" name="n_2mainValue【庁舎】&#10;有形固定資産減価償却率"/>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6" name="テキスト ボックス 6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92" name="直線コネクタ 69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9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94" name="直線コネクタ 69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96" name="直線コネクタ 69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9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98" name="フローチャート: 判断 69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9" name="フローチャート: 判断 69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00" name="フローチャート: 判断 69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95613</xdr:rowOff>
    </xdr:from>
    <xdr:to>
      <xdr:col>116</xdr:col>
      <xdr:colOff>114300</xdr:colOff>
      <xdr:row>104</xdr:row>
      <xdr:rowOff>25763</xdr:rowOff>
    </xdr:to>
    <xdr:sp macro="" textlink="">
      <xdr:nvSpPr>
        <xdr:cNvPr id="706" name="楕円 705"/>
        <xdr:cNvSpPr/>
      </xdr:nvSpPr>
      <xdr:spPr>
        <a:xfrm>
          <a:off x="22110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118490</xdr:rowOff>
    </xdr:from>
    <xdr:ext cx="469744" cy="259045"/>
    <xdr:sp macro="" textlink="">
      <xdr:nvSpPr>
        <xdr:cNvPr id="707" name="【庁舎】&#10;一人当たり面積該当値テキスト"/>
        <xdr:cNvSpPr txBox="1"/>
      </xdr:nvSpPr>
      <xdr:spPr>
        <a:xfrm>
          <a:off x="22199600"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49893</xdr:rowOff>
    </xdr:from>
    <xdr:to>
      <xdr:col>112</xdr:col>
      <xdr:colOff>38100</xdr:colOff>
      <xdr:row>103</xdr:row>
      <xdr:rowOff>151493</xdr:rowOff>
    </xdr:to>
    <xdr:sp macro="" textlink="">
      <xdr:nvSpPr>
        <xdr:cNvPr id="708" name="楕円 707"/>
        <xdr:cNvSpPr/>
      </xdr:nvSpPr>
      <xdr:spPr>
        <a:xfrm>
          <a:off x="2127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100693</xdr:rowOff>
    </xdr:from>
    <xdr:to>
      <xdr:col>116</xdr:col>
      <xdr:colOff>63500</xdr:colOff>
      <xdr:row>103</xdr:row>
      <xdr:rowOff>146413</xdr:rowOff>
    </xdr:to>
    <xdr:cxnSp macro="">
      <xdr:nvCxnSpPr>
        <xdr:cNvPr id="709" name="直線コネクタ 708"/>
        <xdr:cNvCxnSpPr/>
      </xdr:nvCxnSpPr>
      <xdr:spPr>
        <a:xfrm>
          <a:off x="21323300" y="177600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710" name="楕円 709"/>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100693</xdr:rowOff>
    </xdr:from>
    <xdr:to>
      <xdr:col>111</xdr:col>
      <xdr:colOff>177800</xdr:colOff>
      <xdr:row>106</xdr:row>
      <xdr:rowOff>46808</xdr:rowOff>
    </xdr:to>
    <xdr:cxnSp macro="">
      <xdr:nvCxnSpPr>
        <xdr:cNvPr id="711" name="直線コネクタ 710"/>
        <xdr:cNvCxnSpPr/>
      </xdr:nvCxnSpPr>
      <xdr:spPr>
        <a:xfrm flipV="1">
          <a:off x="20434300" y="1776004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12"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1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168020</xdr:rowOff>
    </xdr:from>
    <xdr:ext cx="469744" cy="259045"/>
    <xdr:sp macro="" textlink="">
      <xdr:nvSpPr>
        <xdr:cNvPr id="714" name="n_1mainValue【庁舎】&#10;一人当たり面積"/>
        <xdr:cNvSpPr txBox="1"/>
      </xdr:nvSpPr>
      <xdr:spPr>
        <a:xfrm>
          <a:off x="210757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715" name="n_2mainValue【庁舎】&#10;一人当たり面積"/>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本市においては、比較的新しい年代に建設された一般廃棄物処理施設、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庁舎は有形固定資産減価償却率が低い水準にあるが、図書館、福祉施設については、類似団体内平均値、全国平均及び県平均のいずれと比較しても高い水準にある。また、消防施設、庁舎、図書館、体育館・プールについては、一人当たり面積が県平均を下回っているものの、いずれも類似団体内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老朽化した施設については予防的な修繕や改修による施設機能の維持に努めているが、今後は、人口減少等による利用需要の状況を考慮に入れ、規模の最適化などの検討を進めていく。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年度から財源不足団体となっており、平成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年度の財政力指数は前年度に比べ</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ポイント悪化した。　市内主要法人の業績が堅調であったことによる法人市民税の増収があったものの、急速な高齢化等を背景とした社会保障関連経費の増大などにより、財政力は低下し続けている。今後、引き続き税の徴収強化等により歳入確保に努めるとともに、定員管理・給与の適正化、実施事業の取捨など歳出の見直しを行い、財政基盤の強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78317</xdr:rowOff>
    </xdr:from>
    <xdr:to>
      <xdr:col>23</xdr:col>
      <xdr:colOff>133350</xdr:colOff>
      <xdr:row>37</xdr:row>
      <xdr:rowOff>118533</xdr:rowOff>
    </xdr:to>
    <xdr:cxnSp macro="">
      <xdr:nvCxnSpPr>
        <xdr:cNvPr id="69" name="直線コネクタ 68"/>
        <xdr:cNvCxnSpPr/>
      </xdr:nvCxnSpPr>
      <xdr:spPr>
        <a:xfrm>
          <a:off x="4114800" y="64219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58208</xdr:rowOff>
    </xdr:from>
    <xdr:to>
      <xdr:col>19</xdr:col>
      <xdr:colOff>133350</xdr:colOff>
      <xdr:row>37</xdr:row>
      <xdr:rowOff>78317</xdr:rowOff>
    </xdr:to>
    <xdr:cxnSp macro="">
      <xdr:nvCxnSpPr>
        <xdr:cNvPr id="72" name="直線コネクタ 71"/>
        <xdr:cNvCxnSpPr/>
      </xdr:nvCxnSpPr>
      <xdr:spPr>
        <a:xfrm>
          <a:off x="3225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58208</xdr:rowOff>
    </xdr:to>
    <xdr:cxnSp macro="">
      <xdr:nvCxnSpPr>
        <xdr:cNvPr id="75" name="直線コネクタ 74"/>
        <xdr:cNvCxnSpPr/>
      </xdr:nvCxnSpPr>
      <xdr:spPr>
        <a:xfrm>
          <a:off x="2336800" y="638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17992</xdr:rowOff>
    </xdr:from>
    <xdr:to>
      <xdr:col>11</xdr:col>
      <xdr:colOff>31750</xdr:colOff>
      <xdr:row>37</xdr:row>
      <xdr:rowOff>38100</xdr:rowOff>
    </xdr:to>
    <xdr:cxnSp macro="">
      <xdr:nvCxnSpPr>
        <xdr:cNvPr id="78" name="直線コネクタ 77"/>
        <xdr:cNvCxnSpPr/>
      </xdr:nvCxnSpPr>
      <xdr:spPr>
        <a:xfrm>
          <a:off x="1447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9" name="財政力該当値テキスト"/>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27517</xdr:rowOff>
    </xdr:from>
    <xdr:to>
      <xdr:col>19</xdr:col>
      <xdr:colOff>184150</xdr:colOff>
      <xdr:row>37</xdr:row>
      <xdr:rowOff>129117</xdr:rowOff>
    </xdr:to>
    <xdr:sp macro="" textlink="">
      <xdr:nvSpPr>
        <xdr:cNvPr id="90" name="楕円 89"/>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139294</xdr:rowOff>
    </xdr:from>
    <xdr:ext cx="736600" cy="259045"/>
    <xdr:sp macro="" textlink="">
      <xdr:nvSpPr>
        <xdr:cNvPr id="91" name="テキスト ボックス 90"/>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7408</xdr:rowOff>
    </xdr:from>
    <xdr:to>
      <xdr:col>15</xdr:col>
      <xdr:colOff>133350</xdr:colOff>
      <xdr:row>37</xdr:row>
      <xdr:rowOff>109008</xdr:rowOff>
    </xdr:to>
    <xdr:sp macro="" textlink="">
      <xdr:nvSpPr>
        <xdr:cNvPr id="92" name="楕円 91"/>
        <xdr:cNvSpPr/>
      </xdr:nvSpPr>
      <xdr:spPr>
        <a:xfrm>
          <a:off x="3175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119185</xdr:rowOff>
    </xdr:from>
    <xdr:ext cx="762000" cy="259045"/>
    <xdr:sp macro="" textlink="">
      <xdr:nvSpPr>
        <xdr:cNvPr id="93" name="テキスト ボックス 92"/>
        <xdr:cNvSpPr txBox="1"/>
      </xdr:nvSpPr>
      <xdr:spPr>
        <a:xfrm>
          <a:off x="2844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4" name="楕円 93"/>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5" name="テキスト ボックス 94"/>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収益の改善を背景とした法人市民税の増収、臨時財政対策債の発行額増により前年度と比較して改善されたように見えるが、税収は景気の変動に極めて影響されやすく、一方で義務的経費は増加しており、特に人件費においては類似団体中の順位が著しく悪いことから、業務の抜本的見直しによる改善が急務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年度以降、合併算定替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段階的縮減期間に入っていることから、経常一般財源収入の先行きに不安要素も多く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行財政改革による経常経費の削減と自主財源の更なる確保に努めなければならない。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130387</xdr:rowOff>
    </xdr:to>
    <xdr:cxnSp macro="">
      <xdr:nvCxnSpPr>
        <xdr:cNvPr id="132" name="直線コネクタ 131"/>
        <xdr:cNvCxnSpPr/>
      </xdr:nvCxnSpPr>
      <xdr:spPr>
        <a:xfrm flipV="1">
          <a:off x="4114800" y="1067435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130387</xdr:rowOff>
    </xdr:to>
    <xdr:cxnSp macro="">
      <xdr:nvCxnSpPr>
        <xdr:cNvPr id="135" name="直線コネクタ 134"/>
        <xdr:cNvCxnSpPr/>
      </xdr:nvCxnSpPr>
      <xdr:spPr>
        <a:xfrm>
          <a:off x="3225800" y="1065826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62</xdr:row>
      <xdr:rowOff>28363</xdr:rowOff>
    </xdr:to>
    <xdr:cxnSp macro="">
      <xdr:nvCxnSpPr>
        <xdr:cNvPr id="138" name="直線コネクタ 137"/>
        <xdr:cNvCxnSpPr/>
      </xdr:nvCxnSpPr>
      <xdr:spPr>
        <a:xfrm>
          <a:off x="2336800" y="1032848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41487</xdr:rowOff>
    </xdr:to>
    <xdr:cxnSp macro="">
      <xdr:nvCxnSpPr>
        <xdr:cNvPr id="141" name="直線コネクタ 140"/>
        <xdr:cNvCxnSpPr/>
      </xdr:nvCxnSpPr>
      <xdr:spPr>
        <a:xfrm>
          <a:off x="1447800" y="1028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2"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8" name="テキスト ボックス 157"/>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人件費、物件費及び維持補修費の人口１人あたり決算額は、前年度より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円増となり、全国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全庁的に統廃合議論を活発化させるとともに、トップランナー方式で示された民間委託・指定管理者制度導入を検討し、管理コストの削減を図り、効率的な行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89484</xdr:rowOff>
    </xdr:from>
    <xdr:to>
      <xdr:col>23</xdr:col>
      <xdr:colOff>133350</xdr:colOff>
      <xdr:row>85</xdr:row>
      <xdr:rowOff>122520</xdr:rowOff>
    </xdr:to>
    <xdr:cxnSp macro="">
      <xdr:nvCxnSpPr>
        <xdr:cNvPr id="195" name="直線コネクタ 194"/>
        <xdr:cNvCxnSpPr/>
      </xdr:nvCxnSpPr>
      <xdr:spPr>
        <a:xfrm>
          <a:off x="4114800" y="14662734"/>
          <a:ext cx="838200" cy="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78795</xdr:rowOff>
    </xdr:from>
    <xdr:to>
      <xdr:col>19</xdr:col>
      <xdr:colOff>133350</xdr:colOff>
      <xdr:row>85</xdr:row>
      <xdr:rowOff>89484</xdr:rowOff>
    </xdr:to>
    <xdr:cxnSp macro="">
      <xdr:nvCxnSpPr>
        <xdr:cNvPr id="198" name="直線コネクタ 197"/>
        <xdr:cNvCxnSpPr/>
      </xdr:nvCxnSpPr>
      <xdr:spPr>
        <a:xfrm>
          <a:off x="3225800" y="14652045"/>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73109</xdr:rowOff>
    </xdr:from>
    <xdr:to>
      <xdr:col>15</xdr:col>
      <xdr:colOff>82550</xdr:colOff>
      <xdr:row>85</xdr:row>
      <xdr:rowOff>78795</xdr:rowOff>
    </xdr:to>
    <xdr:cxnSp macro="">
      <xdr:nvCxnSpPr>
        <xdr:cNvPr id="201" name="直線コネクタ 200"/>
        <xdr:cNvCxnSpPr/>
      </xdr:nvCxnSpPr>
      <xdr:spPr>
        <a:xfrm>
          <a:off x="2336800" y="14646359"/>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1515</xdr:rowOff>
    </xdr:from>
    <xdr:to>
      <xdr:col>11</xdr:col>
      <xdr:colOff>31750</xdr:colOff>
      <xdr:row>85</xdr:row>
      <xdr:rowOff>73109</xdr:rowOff>
    </xdr:to>
    <xdr:cxnSp macro="">
      <xdr:nvCxnSpPr>
        <xdr:cNvPr id="204" name="直線コネクタ 203"/>
        <xdr:cNvCxnSpPr/>
      </xdr:nvCxnSpPr>
      <xdr:spPr>
        <a:xfrm>
          <a:off x="1447800" y="14574765"/>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71720</xdr:rowOff>
    </xdr:from>
    <xdr:to>
      <xdr:col>23</xdr:col>
      <xdr:colOff>184150</xdr:colOff>
      <xdr:row>86</xdr:row>
      <xdr:rowOff>1870</xdr:rowOff>
    </xdr:to>
    <xdr:sp macro="" textlink="">
      <xdr:nvSpPr>
        <xdr:cNvPr id="214" name="楕円 213"/>
        <xdr:cNvSpPr/>
      </xdr:nvSpPr>
      <xdr:spPr>
        <a:xfrm>
          <a:off x="4902200" y="14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43797</xdr:rowOff>
    </xdr:from>
    <xdr:ext cx="762000" cy="259045"/>
    <xdr:sp macro="" textlink="">
      <xdr:nvSpPr>
        <xdr:cNvPr id="215" name="人件費・物件費等の状況該当値テキスト"/>
        <xdr:cNvSpPr txBox="1"/>
      </xdr:nvSpPr>
      <xdr:spPr>
        <a:xfrm>
          <a:off x="5041900" y="14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38684</xdr:rowOff>
    </xdr:from>
    <xdr:to>
      <xdr:col>19</xdr:col>
      <xdr:colOff>184150</xdr:colOff>
      <xdr:row>85</xdr:row>
      <xdr:rowOff>140284</xdr:rowOff>
    </xdr:to>
    <xdr:sp macro="" textlink="">
      <xdr:nvSpPr>
        <xdr:cNvPr id="216" name="楕円 215"/>
        <xdr:cNvSpPr/>
      </xdr:nvSpPr>
      <xdr:spPr>
        <a:xfrm>
          <a:off x="4064000" y="146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125061</xdr:rowOff>
    </xdr:from>
    <xdr:ext cx="736600" cy="259045"/>
    <xdr:sp macro="" textlink="">
      <xdr:nvSpPr>
        <xdr:cNvPr id="217" name="テキスト ボックス 216"/>
        <xdr:cNvSpPr txBox="1"/>
      </xdr:nvSpPr>
      <xdr:spPr>
        <a:xfrm>
          <a:off x="3733800" y="1469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27995</xdr:rowOff>
    </xdr:from>
    <xdr:to>
      <xdr:col>15</xdr:col>
      <xdr:colOff>133350</xdr:colOff>
      <xdr:row>85</xdr:row>
      <xdr:rowOff>129595</xdr:rowOff>
    </xdr:to>
    <xdr:sp macro="" textlink="">
      <xdr:nvSpPr>
        <xdr:cNvPr id="218" name="楕円 217"/>
        <xdr:cNvSpPr/>
      </xdr:nvSpPr>
      <xdr:spPr>
        <a:xfrm>
          <a:off x="3175000" y="146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114372</xdr:rowOff>
    </xdr:from>
    <xdr:ext cx="762000" cy="259045"/>
    <xdr:sp macro="" textlink="">
      <xdr:nvSpPr>
        <xdr:cNvPr id="219" name="テキスト ボックス 218"/>
        <xdr:cNvSpPr txBox="1"/>
      </xdr:nvSpPr>
      <xdr:spPr>
        <a:xfrm>
          <a:off x="2844800" y="146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22309</xdr:rowOff>
    </xdr:from>
    <xdr:to>
      <xdr:col>11</xdr:col>
      <xdr:colOff>82550</xdr:colOff>
      <xdr:row>85</xdr:row>
      <xdr:rowOff>123909</xdr:rowOff>
    </xdr:to>
    <xdr:sp macro="" textlink="">
      <xdr:nvSpPr>
        <xdr:cNvPr id="220" name="楕円 219"/>
        <xdr:cNvSpPr/>
      </xdr:nvSpPr>
      <xdr:spPr>
        <a:xfrm>
          <a:off x="2286000" y="14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108686</xdr:rowOff>
    </xdr:from>
    <xdr:ext cx="762000" cy="259045"/>
    <xdr:sp macro="" textlink="">
      <xdr:nvSpPr>
        <xdr:cNvPr id="221" name="テキスト ボックス 220"/>
        <xdr:cNvSpPr txBox="1"/>
      </xdr:nvSpPr>
      <xdr:spPr>
        <a:xfrm>
          <a:off x="1955800" y="146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122165</xdr:rowOff>
    </xdr:from>
    <xdr:to>
      <xdr:col>7</xdr:col>
      <xdr:colOff>31750</xdr:colOff>
      <xdr:row>85</xdr:row>
      <xdr:rowOff>52315</xdr:rowOff>
    </xdr:to>
    <xdr:sp macro="" textlink="">
      <xdr:nvSpPr>
        <xdr:cNvPr id="222" name="楕円 221"/>
        <xdr:cNvSpPr/>
      </xdr:nvSpPr>
      <xdr:spPr>
        <a:xfrm>
          <a:off x="1397000" y="14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37092</xdr:rowOff>
    </xdr:from>
    <xdr:ext cx="762000" cy="259045"/>
    <xdr:sp macro="" textlink="">
      <xdr:nvSpPr>
        <xdr:cNvPr id="223" name="テキスト ボックス 222"/>
        <xdr:cNvSpPr txBox="1"/>
      </xdr:nvSpPr>
      <xdr:spPr>
        <a:xfrm>
          <a:off x="1066800" y="146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ysClr val="windowText" lastClr="000000"/>
              </a:solidFill>
              <a:effectLst/>
            </a:rPr>
            <a:t>　</a:t>
          </a:r>
          <a:r>
            <a:rPr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rPr>
            <a:t>前年度から増減はなかったが、引き続き全国市平均以下の状況にあり、今後も給料水準の適正化に努める必要がある。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7" name="直線コネクタ 256"/>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136172</xdr:rowOff>
    </xdr:to>
    <xdr:cxnSp macro="">
      <xdr:nvCxnSpPr>
        <xdr:cNvPr id="260" name="直線コネクタ 259"/>
        <xdr:cNvCxnSpPr/>
      </xdr:nvCxnSpPr>
      <xdr:spPr>
        <a:xfrm>
          <a:off x="15290800" y="1448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3" name="直線コネクタ 262"/>
        <xdr:cNvCxnSpPr/>
      </xdr:nvCxnSpPr>
      <xdr:spPr>
        <a:xfrm>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149578</xdr:rowOff>
    </xdr:to>
    <xdr:cxnSp macro="">
      <xdr:nvCxnSpPr>
        <xdr:cNvPr id="266" name="直線コネクタ 265"/>
        <xdr:cNvCxnSpPr/>
      </xdr:nvCxnSpPr>
      <xdr:spPr>
        <a:xfrm flipV="1">
          <a:off x="13512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6" name="楕円 275"/>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7"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8" name="楕円 277"/>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9" name="テキスト ボックス 278"/>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3" name="テキスト ボックス 282"/>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行財政改革の進捗により、定員管理計画を上回る職員数の減員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は進んでいるものの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について全国・県平均より高い状況である。市町合併により広大な行政面積を有し、保育所や学校教育施設等も多いことから、住民サービスの維持に配慮しつつ、事務事業の変化を見通しながら適切な定員管理を行っていくことが重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36164</xdr:rowOff>
    </xdr:from>
    <xdr:to>
      <xdr:col>81</xdr:col>
      <xdr:colOff>44450</xdr:colOff>
      <xdr:row>63</xdr:row>
      <xdr:rowOff>47655</xdr:rowOff>
    </xdr:to>
    <xdr:cxnSp macro="">
      <xdr:nvCxnSpPr>
        <xdr:cNvPr id="322" name="直線コネクタ 321"/>
        <xdr:cNvCxnSpPr/>
      </xdr:nvCxnSpPr>
      <xdr:spPr>
        <a:xfrm>
          <a:off x="16179800" y="108375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13184</xdr:rowOff>
    </xdr:from>
    <xdr:to>
      <xdr:col>77</xdr:col>
      <xdr:colOff>44450</xdr:colOff>
      <xdr:row>63</xdr:row>
      <xdr:rowOff>36164</xdr:rowOff>
    </xdr:to>
    <xdr:cxnSp macro="">
      <xdr:nvCxnSpPr>
        <xdr:cNvPr id="325" name="直線コネクタ 324"/>
        <xdr:cNvCxnSpPr/>
      </xdr:nvCxnSpPr>
      <xdr:spPr>
        <a:xfrm>
          <a:off x="15290800" y="10814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167398</xdr:rowOff>
    </xdr:from>
    <xdr:to>
      <xdr:col>72</xdr:col>
      <xdr:colOff>203200</xdr:colOff>
      <xdr:row>63</xdr:row>
      <xdr:rowOff>13184</xdr:rowOff>
    </xdr:to>
    <xdr:cxnSp macro="">
      <xdr:nvCxnSpPr>
        <xdr:cNvPr id="328" name="直線コネクタ 327"/>
        <xdr:cNvCxnSpPr/>
      </xdr:nvCxnSpPr>
      <xdr:spPr>
        <a:xfrm>
          <a:off x="14401800" y="107972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62</xdr:row>
      <xdr:rowOff>167398</xdr:rowOff>
    </xdr:to>
    <xdr:cxnSp macro="">
      <xdr:nvCxnSpPr>
        <xdr:cNvPr id="331" name="直線コネクタ 330"/>
        <xdr:cNvCxnSpPr/>
      </xdr:nvCxnSpPr>
      <xdr:spPr>
        <a:xfrm>
          <a:off x="13512800" y="1078810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168305</xdr:rowOff>
    </xdr:from>
    <xdr:to>
      <xdr:col>81</xdr:col>
      <xdr:colOff>95250</xdr:colOff>
      <xdr:row>63</xdr:row>
      <xdr:rowOff>98455</xdr:rowOff>
    </xdr:to>
    <xdr:sp macro="" textlink="">
      <xdr:nvSpPr>
        <xdr:cNvPr id="341" name="楕円 340"/>
        <xdr:cNvSpPr/>
      </xdr:nvSpPr>
      <xdr:spPr>
        <a:xfrm>
          <a:off x="169672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140382</xdr:rowOff>
    </xdr:from>
    <xdr:ext cx="762000" cy="259045"/>
    <xdr:sp macro="" textlink="">
      <xdr:nvSpPr>
        <xdr:cNvPr id="342" name="定員管理の状況該当値テキスト"/>
        <xdr:cNvSpPr txBox="1"/>
      </xdr:nvSpPr>
      <xdr:spPr>
        <a:xfrm>
          <a:off x="17106900" y="1077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156814</xdr:rowOff>
    </xdr:from>
    <xdr:to>
      <xdr:col>77</xdr:col>
      <xdr:colOff>95250</xdr:colOff>
      <xdr:row>63</xdr:row>
      <xdr:rowOff>86964</xdr:rowOff>
    </xdr:to>
    <xdr:sp macro="" textlink="">
      <xdr:nvSpPr>
        <xdr:cNvPr id="343" name="楕円 342"/>
        <xdr:cNvSpPr/>
      </xdr:nvSpPr>
      <xdr:spPr>
        <a:xfrm>
          <a:off x="16129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71741</xdr:rowOff>
    </xdr:from>
    <xdr:ext cx="736600" cy="259045"/>
    <xdr:sp macro="" textlink="">
      <xdr:nvSpPr>
        <xdr:cNvPr id="344" name="テキスト ボックス 343"/>
        <xdr:cNvSpPr txBox="1"/>
      </xdr:nvSpPr>
      <xdr:spPr>
        <a:xfrm>
          <a:off x="15798800" y="108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133834</xdr:rowOff>
    </xdr:from>
    <xdr:to>
      <xdr:col>73</xdr:col>
      <xdr:colOff>44450</xdr:colOff>
      <xdr:row>63</xdr:row>
      <xdr:rowOff>63984</xdr:rowOff>
    </xdr:to>
    <xdr:sp macro="" textlink="">
      <xdr:nvSpPr>
        <xdr:cNvPr id="345" name="楕円 344"/>
        <xdr:cNvSpPr/>
      </xdr:nvSpPr>
      <xdr:spPr>
        <a:xfrm>
          <a:off x="15240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48761</xdr:rowOff>
    </xdr:from>
    <xdr:ext cx="762000" cy="259045"/>
    <xdr:sp macro="" textlink="">
      <xdr:nvSpPr>
        <xdr:cNvPr id="346" name="テキスト ボックス 345"/>
        <xdr:cNvSpPr txBox="1"/>
      </xdr:nvSpPr>
      <xdr:spPr>
        <a:xfrm>
          <a:off x="14909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116598</xdr:rowOff>
    </xdr:from>
    <xdr:to>
      <xdr:col>68</xdr:col>
      <xdr:colOff>203200</xdr:colOff>
      <xdr:row>63</xdr:row>
      <xdr:rowOff>46748</xdr:rowOff>
    </xdr:to>
    <xdr:sp macro="" textlink="">
      <xdr:nvSpPr>
        <xdr:cNvPr id="347" name="楕円 346"/>
        <xdr:cNvSpPr/>
      </xdr:nvSpPr>
      <xdr:spPr>
        <a:xfrm>
          <a:off x="14351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31525</xdr:rowOff>
    </xdr:from>
    <xdr:ext cx="762000" cy="259045"/>
    <xdr:sp macro="" textlink="">
      <xdr:nvSpPr>
        <xdr:cNvPr id="348" name="テキスト ボックス 347"/>
        <xdr:cNvSpPr txBox="1"/>
      </xdr:nvSpPr>
      <xdr:spPr>
        <a:xfrm>
          <a:off x="14020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107406</xdr:rowOff>
    </xdr:from>
    <xdr:to>
      <xdr:col>64</xdr:col>
      <xdr:colOff>152400</xdr:colOff>
      <xdr:row>63</xdr:row>
      <xdr:rowOff>37556</xdr:rowOff>
    </xdr:to>
    <xdr:sp macro="" textlink="">
      <xdr:nvSpPr>
        <xdr:cNvPr id="349" name="楕円 348"/>
        <xdr:cNvSpPr/>
      </xdr:nvSpPr>
      <xdr:spPr>
        <a:xfrm>
          <a:off x="13462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22333</xdr:rowOff>
    </xdr:from>
    <xdr:ext cx="762000" cy="259045"/>
    <xdr:sp macro="" textlink="">
      <xdr:nvSpPr>
        <xdr:cNvPr id="350" name="テキスト ボックス 349"/>
        <xdr:cNvSpPr txBox="1"/>
      </xdr:nvSpPr>
      <xdr:spPr>
        <a:xfrm>
          <a:off x="13131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合併後の大型事業は完了したが、その際借り入れした地方債の償還が始まっているため、前年度より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ポイント悪化した。数値としては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合併特例債の発行枠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の枯渇も近い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ため、不要不急の事業を精査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政策効果の高いものを採択し、市債発行を抑制するとともに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発行に当たっては交付税措置の手厚いものを取捨選択し、実質的な負担が増加しないよう努める必要がある。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76454</xdr:rowOff>
    </xdr:to>
    <xdr:cxnSp macro="">
      <xdr:nvCxnSpPr>
        <xdr:cNvPr id="382" name="直線コネクタ 381"/>
        <xdr:cNvCxnSpPr/>
      </xdr:nvCxnSpPr>
      <xdr:spPr>
        <a:xfrm>
          <a:off x="16179800" y="675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124714</xdr:rowOff>
    </xdr:to>
    <xdr:cxnSp macro="">
      <xdr:nvCxnSpPr>
        <xdr:cNvPr id="385" name="直線コネクタ 384"/>
        <xdr:cNvCxnSpPr/>
      </xdr:nvCxnSpPr>
      <xdr:spPr>
        <a:xfrm flipV="1">
          <a:off x="15290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78740</xdr:rowOff>
    </xdr:to>
    <xdr:cxnSp macro="">
      <xdr:nvCxnSpPr>
        <xdr:cNvPr id="388" name="直線コネクタ 387"/>
        <xdr:cNvCxnSpPr/>
      </xdr:nvCxnSpPr>
      <xdr:spPr>
        <a:xfrm flipV="1">
          <a:off x="14401800" y="68112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165608</xdr:rowOff>
    </xdr:to>
    <xdr:cxnSp macro="">
      <xdr:nvCxnSpPr>
        <xdr:cNvPr id="391" name="直線コネクタ 390"/>
        <xdr:cNvCxnSpPr/>
      </xdr:nvCxnSpPr>
      <xdr:spPr>
        <a:xfrm flipV="1">
          <a:off x="13512800" y="693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401" name="楕円 400"/>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2"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5" name="楕円 404"/>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6" name="テキスト ボックス 405"/>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9" name="楕円 408"/>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0" name="テキスト ボックス 409"/>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充当可能財源等が将来負担額を上回っているため将来負担比率の値は生じていない。</a:t>
          </a:r>
        </a:p>
        <a:p>
          <a:r>
            <a:rPr kumimoji="1" lang="ja-JP" altLang="en-US" sz="1100">
              <a:latin typeface="ＭＳ Ｐゴシック" panose="020B0600070205080204" pitchFamily="50" charset="-128"/>
              <a:ea typeface="ＭＳ Ｐゴシック" panose="020B0600070205080204" pitchFamily="50" charset="-128"/>
            </a:rPr>
            <a:t>　主な要因としては、財政調整基金をはじめとする充当可能基金が約</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8" name="フローチャート: 判断 447"/>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9" name="テキスト ボックス 448"/>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全国・県平均を上回っているものの、前年度比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定員管理目標を上回るペースで職員数の減員が進んでいる。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市民ニーズの多様化や地方分権に伴う権限移譲の進展等により業務量の増加が見込まれる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とともに、雇用と年金の接続との関係と相まって給与費等の増加も予測されることから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、今後は事務の効率化と簡素化を多面的に検討しながら人件費の抑制に努める必要がある。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41</xdr:row>
      <xdr:rowOff>31750</xdr:rowOff>
    </xdr:to>
    <xdr:cxnSp macro="">
      <xdr:nvCxnSpPr>
        <xdr:cNvPr id="66" name="直線コネクタ 65"/>
        <xdr:cNvCxnSpPr/>
      </xdr:nvCxnSpPr>
      <xdr:spPr>
        <a:xfrm flipV="1">
          <a:off x="3987800" y="6962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41</xdr:row>
      <xdr:rowOff>31750</xdr:rowOff>
    </xdr:to>
    <xdr:cxnSp macro="">
      <xdr:nvCxnSpPr>
        <xdr:cNvPr id="69" name="直線コネクタ 68"/>
        <xdr:cNvCxnSpPr/>
      </xdr:nvCxnSpPr>
      <xdr:spPr>
        <a:xfrm>
          <a:off x="3098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119380</xdr:rowOff>
    </xdr:to>
    <xdr:cxnSp macro="">
      <xdr:nvCxnSpPr>
        <xdr:cNvPr id="72" name="直線コネクタ 71"/>
        <xdr:cNvCxnSpPr/>
      </xdr:nvCxnSpPr>
      <xdr:spPr>
        <a:xfrm>
          <a:off x="2209800" y="6847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27940</xdr:rowOff>
    </xdr:to>
    <xdr:cxnSp macro="">
      <xdr:nvCxnSpPr>
        <xdr:cNvPr id="75" name="直線コネクタ 74"/>
        <xdr:cNvCxnSpPr/>
      </xdr:nvCxnSpPr>
      <xdr:spPr>
        <a:xfrm flipV="1">
          <a:off x="1320800" y="684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5" name="楕円 84"/>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6" name="人件費該当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ポイント上回り、県平均に比べると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物件費が大きい。早急にトップランナー方式で示されている民間委託等を検討し、公共施設等の管理経費の縮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130810</xdr:rowOff>
    </xdr:to>
    <xdr:cxnSp macro="">
      <xdr:nvCxnSpPr>
        <xdr:cNvPr id="127" name="直線コネクタ 126"/>
        <xdr:cNvCxnSpPr/>
      </xdr:nvCxnSpPr>
      <xdr:spPr>
        <a:xfrm flipV="1">
          <a:off x="15671800" y="2984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130810</xdr:rowOff>
    </xdr:to>
    <xdr:cxnSp macro="">
      <xdr:nvCxnSpPr>
        <xdr:cNvPr id="130" name="直線コネクタ 129"/>
        <xdr:cNvCxnSpPr/>
      </xdr:nvCxnSpPr>
      <xdr:spPr>
        <a:xfrm>
          <a:off x="14782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77470</xdr:rowOff>
    </xdr:to>
    <xdr:cxnSp macro="">
      <xdr:nvCxnSpPr>
        <xdr:cNvPr id="133" name="直線コネクタ 132"/>
        <xdr:cNvCxnSpPr/>
      </xdr:nvCxnSpPr>
      <xdr:spPr>
        <a:xfrm>
          <a:off x="13893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17</xdr:row>
      <xdr:rowOff>16510</xdr:rowOff>
    </xdr:to>
    <xdr:cxnSp macro="">
      <xdr:nvCxnSpPr>
        <xdr:cNvPr id="136" name="直線コネクタ 135"/>
        <xdr:cNvCxnSpPr/>
      </xdr:nvCxnSpPr>
      <xdr:spPr>
        <a:xfrm>
          <a:off x="13004800" y="280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3" name="テキスト ボックス 152"/>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と全国、県平均を下回っており、類似団体平均より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ポイント下回っているが、安心して子育てができるまちづくりを目指すため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までの医療費の無料化を行っていることや、障がい者福祉サービス関連経費、少子高齢化の進展による社会保障関連経費の増加が見込まれることから、各事業における受給権資格審査等において、更なる適正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54</xdr:row>
      <xdr:rowOff>43180</xdr:rowOff>
    </xdr:to>
    <xdr:cxnSp macro="">
      <xdr:nvCxnSpPr>
        <xdr:cNvPr id="188" name="直線コネクタ 187"/>
        <xdr:cNvCxnSpPr/>
      </xdr:nvCxnSpPr>
      <xdr:spPr>
        <a:xfrm>
          <a:off x="3987800" y="930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20320</xdr:rowOff>
    </xdr:from>
    <xdr:to>
      <xdr:col>19</xdr:col>
      <xdr:colOff>187325</xdr:colOff>
      <xdr:row>54</xdr:row>
      <xdr:rowOff>43180</xdr:rowOff>
    </xdr:to>
    <xdr:cxnSp macro="">
      <xdr:nvCxnSpPr>
        <xdr:cNvPr id="191" name="直線コネクタ 190"/>
        <xdr:cNvCxnSpPr/>
      </xdr:nvCxnSpPr>
      <xdr:spPr>
        <a:xfrm>
          <a:off x="3098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20320</xdr:rowOff>
    </xdr:to>
    <xdr:cxnSp macro="">
      <xdr:nvCxnSpPr>
        <xdr:cNvPr id="194" name="直線コネクタ 193"/>
        <xdr:cNvCxnSpPr/>
      </xdr:nvCxnSpPr>
      <xdr:spPr>
        <a:xfrm>
          <a:off x="2209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20320</xdr:rowOff>
    </xdr:to>
    <xdr:cxnSp macro="">
      <xdr:nvCxnSpPr>
        <xdr:cNvPr id="197" name="直線コネクタ 196"/>
        <xdr:cNvCxnSpPr/>
      </xdr:nvCxnSpPr>
      <xdr:spPr>
        <a:xfrm>
          <a:off x="1320800" y="927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163830</xdr:rowOff>
    </xdr:from>
    <xdr:to>
      <xdr:col>24</xdr:col>
      <xdr:colOff>76200</xdr:colOff>
      <xdr:row>54</xdr:row>
      <xdr:rowOff>93980</xdr:rowOff>
    </xdr:to>
    <xdr:sp macro="" textlink="">
      <xdr:nvSpPr>
        <xdr:cNvPr id="207" name="楕円 206"/>
        <xdr:cNvSpPr/>
      </xdr:nvSpPr>
      <xdr:spPr>
        <a:xfrm>
          <a:off x="4775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8907</xdr:rowOff>
    </xdr:from>
    <xdr:ext cx="762000" cy="259045"/>
    <xdr:sp macro="" textlink="">
      <xdr:nvSpPr>
        <xdr:cNvPr id="208" name="扶助費該当値テキスト"/>
        <xdr:cNvSpPr txBox="1"/>
      </xdr:nvSpPr>
      <xdr:spPr>
        <a:xfrm>
          <a:off x="4914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163830</xdr:rowOff>
    </xdr:from>
    <xdr:to>
      <xdr:col>20</xdr:col>
      <xdr:colOff>38100</xdr:colOff>
      <xdr:row>54</xdr:row>
      <xdr:rowOff>93980</xdr:rowOff>
    </xdr:to>
    <xdr:sp macro="" textlink="">
      <xdr:nvSpPr>
        <xdr:cNvPr id="209" name="楕円 208"/>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104157</xdr:rowOff>
    </xdr:from>
    <xdr:ext cx="736600" cy="259045"/>
    <xdr:sp macro="" textlink="">
      <xdr:nvSpPr>
        <xdr:cNvPr id="210" name="テキスト ボックス 209"/>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140970</xdr:rowOff>
    </xdr:from>
    <xdr:to>
      <xdr:col>15</xdr:col>
      <xdr:colOff>149225</xdr:colOff>
      <xdr:row>54</xdr:row>
      <xdr:rowOff>71120</xdr:rowOff>
    </xdr:to>
    <xdr:sp macro="" textlink="">
      <xdr:nvSpPr>
        <xdr:cNvPr id="211" name="楕円 210"/>
        <xdr:cNvSpPr/>
      </xdr:nvSpPr>
      <xdr:spPr>
        <a:xfrm>
          <a:off x="3048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81297</xdr:rowOff>
    </xdr:from>
    <xdr:ext cx="762000" cy="259045"/>
    <xdr:sp macro="" textlink="">
      <xdr:nvSpPr>
        <xdr:cNvPr id="212" name="テキスト ボックス 211"/>
        <xdr:cNvSpPr txBox="1"/>
      </xdr:nvSpPr>
      <xdr:spPr>
        <a:xfrm>
          <a:off x="2717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3" name="楕円 212"/>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4" name="テキスト ボックス 213"/>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での増減はなかった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増減の内訳としては、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歳入において法人市民税等の経常的収入が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高齢化等を背景に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介護保険事業特別会計等への繰出金が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独立採算性の原則に鑑み、受益者負担の適正化や基準外繰出金の見直しに努める必要がある。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91077</xdr:rowOff>
    </xdr:from>
    <xdr:to>
      <xdr:col>82</xdr:col>
      <xdr:colOff>107950</xdr:colOff>
      <xdr:row>56</xdr:row>
      <xdr:rowOff>91077</xdr:rowOff>
    </xdr:to>
    <xdr:cxnSp macro="">
      <xdr:nvCxnSpPr>
        <xdr:cNvPr id="251" name="直線コネクタ 250"/>
        <xdr:cNvCxnSpPr/>
      </xdr:nvCxnSpPr>
      <xdr:spPr>
        <a:xfrm>
          <a:off x="15671800" y="9692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91077</xdr:rowOff>
    </xdr:to>
    <xdr:cxnSp macro="">
      <xdr:nvCxnSpPr>
        <xdr:cNvPr id="254" name="直線コネクタ 253"/>
        <xdr:cNvCxnSpPr/>
      </xdr:nvCxnSpPr>
      <xdr:spPr>
        <a:xfrm>
          <a:off x="14782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64951</xdr:rowOff>
    </xdr:to>
    <xdr:cxnSp macro="">
      <xdr:nvCxnSpPr>
        <xdr:cNvPr id="257" name="直線コネクタ 256"/>
        <xdr:cNvCxnSpPr/>
      </xdr:nvCxnSpPr>
      <xdr:spPr>
        <a:xfrm>
          <a:off x="13893800" y="95747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144962</xdr:rowOff>
    </xdr:to>
    <xdr:cxnSp macro="">
      <xdr:nvCxnSpPr>
        <xdr:cNvPr id="260" name="直線コネクタ 259"/>
        <xdr:cNvCxnSpPr/>
      </xdr:nvCxnSpPr>
      <xdr:spPr>
        <a:xfrm>
          <a:off x="13004800" y="9561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40277</xdr:rowOff>
    </xdr:from>
    <xdr:to>
      <xdr:col>82</xdr:col>
      <xdr:colOff>158750</xdr:colOff>
      <xdr:row>56</xdr:row>
      <xdr:rowOff>141877</xdr:rowOff>
    </xdr:to>
    <xdr:sp macro="" textlink="">
      <xdr:nvSpPr>
        <xdr:cNvPr id="270" name="楕円 269"/>
        <xdr:cNvSpPr/>
      </xdr:nvSpPr>
      <xdr:spPr>
        <a:xfrm>
          <a:off x="164592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56804</xdr:rowOff>
    </xdr:from>
    <xdr:ext cx="762000" cy="259045"/>
    <xdr:sp macro="" textlink="">
      <xdr:nvSpPr>
        <xdr:cNvPr id="271" name="その他該当値テキスト"/>
        <xdr:cNvSpPr txBox="1"/>
      </xdr:nvSpPr>
      <xdr:spPr>
        <a:xfrm>
          <a:off x="16598900" y="948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2" name="楕円 271"/>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126654</xdr:rowOff>
    </xdr:from>
    <xdr:ext cx="736600" cy="259045"/>
    <xdr:sp macro="" textlink="">
      <xdr:nvSpPr>
        <xdr:cNvPr id="273" name="テキスト ボックス 272"/>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5" name="テキスト ボックス 274"/>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6" name="楕円 275"/>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7" name="テキスト ボックス 276"/>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8" name="楕円 277"/>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79" name="テキスト ボックス 278"/>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当市は、旧那賀川町及び旧羽ノ浦町と市町合併し、旧１市２町からの負担金で運営していた一部事務組合（消防・衛生）の業務を承継したため、類似団体平均より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ポイント下回っている一方、人件費や物件費の割合が高くなっている。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市単独補助金等については、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年８月に「補助金等に関する基本方針」を策定し、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各団体の収支状況等を精査した上で決定するほか、団体の統合、再編や補助の終期を設定するなど見直しを行う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62992</xdr:rowOff>
    </xdr:to>
    <xdr:cxnSp macro="">
      <xdr:nvCxnSpPr>
        <xdr:cNvPr id="309" name="直線コネクタ 308"/>
        <xdr:cNvCxnSpPr/>
      </xdr:nvCxnSpPr>
      <xdr:spPr>
        <a:xfrm flipV="1">
          <a:off x="15671800" y="5878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62992</xdr:rowOff>
    </xdr:to>
    <xdr:cxnSp macro="">
      <xdr:nvCxnSpPr>
        <xdr:cNvPr id="312" name="直線コネクタ 311"/>
        <xdr:cNvCxnSpPr/>
      </xdr:nvCxnSpPr>
      <xdr:spPr>
        <a:xfrm>
          <a:off x="14782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58420</xdr:rowOff>
    </xdr:to>
    <xdr:cxnSp macro="">
      <xdr:nvCxnSpPr>
        <xdr:cNvPr id="315" name="直線コネクタ 314"/>
        <xdr:cNvCxnSpPr/>
      </xdr:nvCxnSpPr>
      <xdr:spPr>
        <a:xfrm>
          <a:off x="13893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49276</xdr:rowOff>
    </xdr:to>
    <xdr:cxnSp macro="">
      <xdr:nvCxnSpPr>
        <xdr:cNvPr id="318" name="直線コネクタ 317"/>
        <xdr:cNvCxnSpPr/>
      </xdr:nvCxnSpPr>
      <xdr:spPr>
        <a:xfrm>
          <a:off x="13004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8" name="楕円 327"/>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9"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0" name="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2" name="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4" name="楕円 333"/>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5" name="テキスト ボックス 334"/>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36" name="楕円 335"/>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37" name="テキスト ボックス 336"/>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市債発行事業の厳しい精査を行うとともに、高利残債の利率見直し交渉による利子負担の軽減を図っていることなどから公債費に係る経常収支比率は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ポイント下回った。しかし、公債費は約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億円となっており、公債費負担は依然として高い。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本来の対象事業における地方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発行へシフトしていくことや一般財源確保のために臨時財政対策債発行額の増加が見込まれることから、健全化判断比率の悪化に注意を払いながら、慎重な市債発行により堅実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121285</xdr:rowOff>
    </xdr:from>
    <xdr:to>
      <xdr:col>24</xdr:col>
      <xdr:colOff>25400</xdr:colOff>
      <xdr:row>75</xdr:row>
      <xdr:rowOff>167005</xdr:rowOff>
    </xdr:to>
    <xdr:cxnSp macro="">
      <xdr:nvCxnSpPr>
        <xdr:cNvPr id="366" name="直線コネクタ 365"/>
        <xdr:cNvCxnSpPr/>
      </xdr:nvCxnSpPr>
      <xdr:spPr>
        <a:xfrm flipV="1">
          <a:off x="3987800" y="12980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121285</xdr:rowOff>
    </xdr:from>
    <xdr:to>
      <xdr:col>19</xdr:col>
      <xdr:colOff>187325</xdr:colOff>
      <xdr:row>75</xdr:row>
      <xdr:rowOff>167005</xdr:rowOff>
    </xdr:to>
    <xdr:cxnSp macro="">
      <xdr:nvCxnSpPr>
        <xdr:cNvPr id="369" name="直線コネクタ 368"/>
        <xdr:cNvCxnSpPr/>
      </xdr:nvCxnSpPr>
      <xdr:spPr>
        <a:xfrm>
          <a:off x="3098800" y="12980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121285</xdr:rowOff>
    </xdr:from>
    <xdr:to>
      <xdr:col>15</xdr:col>
      <xdr:colOff>98425</xdr:colOff>
      <xdr:row>75</xdr:row>
      <xdr:rowOff>121285</xdr:rowOff>
    </xdr:to>
    <xdr:cxnSp macro="">
      <xdr:nvCxnSpPr>
        <xdr:cNvPr id="372" name="直線コネクタ 371"/>
        <xdr:cNvCxnSpPr/>
      </xdr:nvCxnSpPr>
      <xdr:spPr>
        <a:xfrm>
          <a:off x="2209800" y="12980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76</xdr:row>
      <xdr:rowOff>18414</xdr:rowOff>
    </xdr:to>
    <xdr:cxnSp macro="">
      <xdr:nvCxnSpPr>
        <xdr:cNvPr id="375" name="直線コネクタ 374"/>
        <xdr:cNvCxnSpPr/>
      </xdr:nvCxnSpPr>
      <xdr:spPr>
        <a:xfrm flipV="1">
          <a:off x="1320800" y="1298003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70485</xdr:rowOff>
    </xdr:from>
    <xdr:to>
      <xdr:col>24</xdr:col>
      <xdr:colOff>76200</xdr:colOff>
      <xdr:row>76</xdr:row>
      <xdr:rowOff>636</xdr:rowOff>
    </xdr:to>
    <xdr:sp macro="" textlink="">
      <xdr:nvSpPr>
        <xdr:cNvPr id="385" name="楕円 384"/>
        <xdr:cNvSpPr/>
      </xdr:nvSpPr>
      <xdr:spPr>
        <a:xfrm>
          <a:off x="4775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87012</xdr:rowOff>
    </xdr:from>
    <xdr:ext cx="762000" cy="259045"/>
    <xdr:sp macro="" textlink="">
      <xdr:nvSpPr>
        <xdr:cNvPr id="386" name="公債費該当値テキスト"/>
        <xdr:cNvSpPr txBox="1"/>
      </xdr:nvSpPr>
      <xdr:spPr>
        <a:xfrm>
          <a:off x="4914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116205</xdr:rowOff>
    </xdr:from>
    <xdr:to>
      <xdr:col>20</xdr:col>
      <xdr:colOff>38100</xdr:colOff>
      <xdr:row>76</xdr:row>
      <xdr:rowOff>46355</xdr:rowOff>
    </xdr:to>
    <xdr:sp macro="" textlink="">
      <xdr:nvSpPr>
        <xdr:cNvPr id="387" name="楕円 386"/>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56532</xdr:rowOff>
    </xdr:from>
    <xdr:ext cx="736600" cy="259045"/>
    <xdr:sp macro="" textlink="">
      <xdr:nvSpPr>
        <xdr:cNvPr id="388" name="テキスト ボックス 387"/>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70485</xdr:rowOff>
    </xdr:from>
    <xdr:to>
      <xdr:col>15</xdr:col>
      <xdr:colOff>149225</xdr:colOff>
      <xdr:row>76</xdr:row>
      <xdr:rowOff>636</xdr:rowOff>
    </xdr:to>
    <xdr:sp macro="" textlink="">
      <xdr:nvSpPr>
        <xdr:cNvPr id="389" name="楕円 388"/>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10812</xdr:rowOff>
    </xdr:from>
    <xdr:ext cx="762000" cy="259045"/>
    <xdr:sp macro="" textlink="">
      <xdr:nvSpPr>
        <xdr:cNvPr id="390" name="テキスト ボックス 389"/>
        <xdr:cNvSpPr txBox="1"/>
      </xdr:nvSpPr>
      <xdr:spPr>
        <a:xfrm>
          <a:off x="2717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70485</xdr:rowOff>
    </xdr:from>
    <xdr:to>
      <xdr:col>11</xdr:col>
      <xdr:colOff>60325</xdr:colOff>
      <xdr:row>76</xdr:row>
      <xdr:rowOff>636</xdr:rowOff>
    </xdr:to>
    <xdr:sp macro="" textlink="">
      <xdr:nvSpPr>
        <xdr:cNvPr id="391" name="楕円 390"/>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10812</xdr:rowOff>
    </xdr:from>
    <xdr:ext cx="762000" cy="259045"/>
    <xdr:sp macro="" textlink="">
      <xdr:nvSpPr>
        <xdr:cNvPr id="392" name="テキスト ボックス 391"/>
        <xdr:cNvSpPr txBox="1"/>
      </xdr:nvSpPr>
      <xdr:spPr>
        <a:xfrm>
          <a:off x="1828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139065</xdr:rowOff>
    </xdr:from>
    <xdr:to>
      <xdr:col>6</xdr:col>
      <xdr:colOff>171450</xdr:colOff>
      <xdr:row>76</xdr:row>
      <xdr:rowOff>69214</xdr:rowOff>
    </xdr:to>
    <xdr:sp macro="" textlink="">
      <xdr:nvSpPr>
        <xdr:cNvPr id="393" name="楕円 392"/>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79392</xdr:rowOff>
    </xdr:from>
    <xdr:ext cx="762000" cy="259045"/>
    <xdr:sp macro="" textlink="">
      <xdr:nvSpPr>
        <xdr:cNvPr id="394" name="テキスト ボックス 393"/>
        <xdr:cNvSpPr txBox="1"/>
      </xdr:nvSpPr>
      <xdr:spPr>
        <a:xfrm>
          <a:off x="939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義務的経費は増加しているため、今年度の数値改善は歳入における法人市民税の増及び臨時財政対策債の増発による一時的なものである。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115570</xdr:rowOff>
    </xdr:to>
    <xdr:cxnSp macro="">
      <xdr:nvCxnSpPr>
        <xdr:cNvPr id="425" name="直線コネクタ 424"/>
        <xdr:cNvCxnSpPr/>
      </xdr:nvCxnSpPr>
      <xdr:spPr>
        <a:xfrm flipV="1">
          <a:off x="15671800" y="132074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115570</xdr:rowOff>
    </xdr:to>
    <xdr:cxnSp macro="">
      <xdr:nvCxnSpPr>
        <xdr:cNvPr id="428" name="直線コネクタ 427"/>
        <xdr:cNvCxnSpPr/>
      </xdr:nvCxnSpPr>
      <xdr:spPr>
        <a:xfrm>
          <a:off x="14782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168148</xdr:rowOff>
    </xdr:to>
    <xdr:cxnSp macro="">
      <xdr:nvCxnSpPr>
        <xdr:cNvPr id="431" name="直線コネクタ 430"/>
        <xdr:cNvCxnSpPr/>
      </xdr:nvCxnSpPr>
      <xdr:spPr>
        <a:xfrm>
          <a:off x="13893800" y="13010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152146</xdr:rowOff>
    </xdr:to>
    <xdr:cxnSp macro="">
      <xdr:nvCxnSpPr>
        <xdr:cNvPr id="434" name="直線コネクタ 433"/>
        <xdr:cNvCxnSpPr/>
      </xdr:nvCxnSpPr>
      <xdr:spPr>
        <a:xfrm>
          <a:off x="13004800" y="12928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4" name="楕円 443"/>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5"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6" name="楕円 445"/>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7" name="テキスト ボックス 446"/>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8" name="楕円 447"/>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9" name="テキスト ボックス 448"/>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0" name="楕円 449"/>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1" name="テキスト ボックス 450"/>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2" name="楕円 451"/>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3" name="テキスト ボックス 452"/>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80099</xdr:rowOff>
    </xdr:from>
    <xdr:to>
      <xdr:col>29</xdr:col>
      <xdr:colOff>127000</xdr:colOff>
      <xdr:row>14</xdr:row>
      <xdr:rowOff>129330</xdr:rowOff>
    </xdr:to>
    <xdr:cxnSp macro="">
      <xdr:nvCxnSpPr>
        <xdr:cNvPr id="52" name="直線コネクタ 51"/>
        <xdr:cNvCxnSpPr/>
      </xdr:nvCxnSpPr>
      <xdr:spPr bwMode="auto">
        <a:xfrm flipV="1">
          <a:off x="5003800" y="2528024"/>
          <a:ext cx="6477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125182</xdr:rowOff>
    </xdr:from>
    <xdr:to>
      <xdr:col>26</xdr:col>
      <xdr:colOff>50800</xdr:colOff>
      <xdr:row>14</xdr:row>
      <xdr:rowOff>129330</xdr:rowOff>
    </xdr:to>
    <xdr:cxnSp macro="">
      <xdr:nvCxnSpPr>
        <xdr:cNvPr id="55" name="直線コネクタ 54"/>
        <xdr:cNvCxnSpPr/>
      </xdr:nvCxnSpPr>
      <xdr:spPr bwMode="auto">
        <a:xfrm>
          <a:off x="4305300" y="257310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125182</xdr:rowOff>
    </xdr:from>
    <xdr:to>
      <xdr:col>22</xdr:col>
      <xdr:colOff>114300</xdr:colOff>
      <xdr:row>14</xdr:row>
      <xdr:rowOff>151144</xdr:rowOff>
    </xdr:to>
    <xdr:cxnSp macro="">
      <xdr:nvCxnSpPr>
        <xdr:cNvPr id="58" name="直線コネクタ 57"/>
        <xdr:cNvCxnSpPr/>
      </xdr:nvCxnSpPr>
      <xdr:spPr bwMode="auto">
        <a:xfrm flipV="1">
          <a:off x="3606800" y="2573107"/>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151144</xdr:rowOff>
    </xdr:from>
    <xdr:to>
      <xdr:col>18</xdr:col>
      <xdr:colOff>177800</xdr:colOff>
      <xdr:row>15</xdr:row>
      <xdr:rowOff>6637</xdr:rowOff>
    </xdr:to>
    <xdr:cxnSp macro="">
      <xdr:nvCxnSpPr>
        <xdr:cNvPr id="61" name="直線コネクタ 60"/>
        <xdr:cNvCxnSpPr/>
      </xdr:nvCxnSpPr>
      <xdr:spPr bwMode="auto">
        <a:xfrm flipV="1">
          <a:off x="2908300" y="2599069"/>
          <a:ext cx="698500" cy="2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29299</xdr:rowOff>
    </xdr:from>
    <xdr:to>
      <xdr:col>29</xdr:col>
      <xdr:colOff>177800</xdr:colOff>
      <xdr:row>14</xdr:row>
      <xdr:rowOff>130899</xdr:rowOff>
    </xdr:to>
    <xdr:sp macro="" textlink="">
      <xdr:nvSpPr>
        <xdr:cNvPr id="71" name="楕円 70"/>
        <xdr:cNvSpPr/>
      </xdr:nvSpPr>
      <xdr:spPr bwMode="auto">
        <a:xfrm>
          <a:off x="5600700" y="247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45826</xdr:rowOff>
    </xdr:from>
    <xdr:ext cx="762000" cy="259045"/>
    <xdr:sp macro="" textlink="">
      <xdr:nvSpPr>
        <xdr:cNvPr id="72" name="人口1人当たり決算額の推移該当値テキスト130"/>
        <xdr:cNvSpPr txBox="1"/>
      </xdr:nvSpPr>
      <xdr:spPr>
        <a:xfrm>
          <a:off x="5740400" y="232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78530</xdr:rowOff>
    </xdr:from>
    <xdr:to>
      <xdr:col>26</xdr:col>
      <xdr:colOff>101600</xdr:colOff>
      <xdr:row>15</xdr:row>
      <xdr:rowOff>8680</xdr:rowOff>
    </xdr:to>
    <xdr:sp macro="" textlink="">
      <xdr:nvSpPr>
        <xdr:cNvPr id="73" name="楕円 72"/>
        <xdr:cNvSpPr/>
      </xdr:nvSpPr>
      <xdr:spPr bwMode="auto">
        <a:xfrm>
          <a:off x="49530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18857</xdr:rowOff>
    </xdr:from>
    <xdr:ext cx="736600" cy="259045"/>
    <xdr:sp macro="" textlink="">
      <xdr:nvSpPr>
        <xdr:cNvPr id="74" name="テキスト ボックス 73"/>
        <xdr:cNvSpPr txBox="1"/>
      </xdr:nvSpPr>
      <xdr:spPr>
        <a:xfrm>
          <a:off x="4622800" y="229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74382</xdr:rowOff>
    </xdr:from>
    <xdr:to>
      <xdr:col>22</xdr:col>
      <xdr:colOff>165100</xdr:colOff>
      <xdr:row>15</xdr:row>
      <xdr:rowOff>4532</xdr:rowOff>
    </xdr:to>
    <xdr:sp macro="" textlink="">
      <xdr:nvSpPr>
        <xdr:cNvPr id="75" name="楕円 74"/>
        <xdr:cNvSpPr/>
      </xdr:nvSpPr>
      <xdr:spPr bwMode="auto">
        <a:xfrm>
          <a:off x="42545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14709</xdr:rowOff>
    </xdr:from>
    <xdr:ext cx="762000" cy="259045"/>
    <xdr:sp macro="" textlink="">
      <xdr:nvSpPr>
        <xdr:cNvPr id="76" name="テキスト ボックス 75"/>
        <xdr:cNvSpPr txBox="1"/>
      </xdr:nvSpPr>
      <xdr:spPr>
        <a:xfrm>
          <a:off x="3924300" y="22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100344</xdr:rowOff>
    </xdr:from>
    <xdr:to>
      <xdr:col>19</xdr:col>
      <xdr:colOff>38100</xdr:colOff>
      <xdr:row>15</xdr:row>
      <xdr:rowOff>30494</xdr:rowOff>
    </xdr:to>
    <xdr:sp macro="" textlink="">
      <xdr:nvSpPr>
        <xdr:cNvPr id="77" name="楕円 76"/>
        <xdr:cNvSpPr/>
      </xdr:nvSpPr>
      <xdr:spPr bwMode="auto">
        <a:xfrm>
          <a:off x="35560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40671</xdr:rowOff>
    </xdr:from>
    <xdr:ext cx="762000" cy="259045"/>
    <xdr:sp macro="" textlink="">
      <xdr:nvSpPr>
        <xdr:cNvPr id="78" name="テキスト ボックス 77"/>
        <xdr:cNvSpPr txBox="1"/>
      </xdr:nvSpPr>
      <xdr:spPr>
        <a:xfrm>
          <a:off x="3225800" y="231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127287</xdr:rowOff>
    </xdr:from>
    <xdr:to>
      <xdr:col>15</xdr:col>
      <xdr:colOff>101600</xdr:colOff>
      <xdr:row>15</xdr:row>
      <xdr:rowOff>57437</xdr:rowOff>
    </xdr:to>
    <xdr:sp macro="" textlink="">
      <xdr:nvSpPr>
        <xdr:cNvPr id="79" name="楕円 78"/>
        <xdr:cNvSpPr/>
      </xdr:nvSpPr>
      <xdr:spPr bwMode="auto">
        <a:xfrm>
          <a:off x="2857500" y="257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67614</xdr:rowOff>
    </xdr:from>
    <xdr:ext cx="762000" cy="259045"/>
    <xdr:sp macro="" textlink="">
      <xdr:nvSpPr>
        <xdr:cNvPr id="80" name="テキスト ボックス 79"/>
        <xdr:cNvSpPr txBox="1"/>
      </xdr:nvSpPr>
      <xdr:spPr>
        <a:xfrm>
          <a:off x="2527300" y="23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55037</xdr:rowOff>
    </xdr:from>
    <xdr:to>
      <xdr:col>29</xdr:col>
      <xdr:colOff>127000</xdr:colOff>
      <xdr:row>37</xdr:row>
      <xdr:rowOff>71382</xdr:rowOff>
    </xdr:to>
    <xdr:cxnSp macro="">
      <xdr:nvCxnSpPr>
        <xdr:cNvPr id="112" name="直線コネクタ 111"/>
        <xdr:cNvCxnSpPr/>
      </xdr:nvCxnSpPr>
      <xdr:spPr bwMode="auto">
        <a:xfrm flipV="1">
          <a:off x="5003800" y="7179737"/>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71382</xdr:rowOff>
    </xdr:from>
    <xdr:to>
      <xdr:col>26</xdr:col>
      <xdr:colOff>50800</xdr:colOff>
      <xdr:row>37</xdr:row>
      <xdr:rowOff>95110</xdr:rowOff>
    </xdr:to>
    <xdr:cxnSp macro="">
      <xdr:nvCxnSpPr>
        <xdr:cNvPr id="115" name="直線コネクタ 114"/>
        <xdr:cNvCxnSpPr/>
      </xdr:nvCxnSpPr>
      <xdr:spPr bwMode="auto">
        <a:xfrm flipV="1">
          <a:off x="4305300" y="7196082"/>
          <a:ext cx="6985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60249</xdr:rowOff>
    </xdr:from>
    <xdr:to>
      <xdr:col>22</xdr:col>
      <xdr:colOff>114300</xdr:colOff>
      <xdr:row>37</xdr:row>
      <xdr:rowOff>95110</xdr:rowOff>
    </xdr:to>
    <xdr:cxnSp macro="">
      <xdr:nvCxnSpPr>
        <xdr:cNvPr id="118" name="直線コネクタ 117"/>
        <xdr:cNvCxnSpPr/>
      </xdr:nvCxnSpPr>
      <xdr:spPr bwMode="auto">
        <a:xfrm>
          <a:off x="3606800" y="7184949"/>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144580</xdr:rowOff>
    </xdr:from>
    <xdr:to>
      <xdr:col>18</xdr:col>
      <xdr:colOff>177800</xdr:colOff>
      <xdr:row>37</xdr:row>
      <xdr:rowOff>60249</xdr:rowOff>
    </xdr:to>
    <xdr:cxnSp macro="">
      <xdr:nvCxnSpPr>
        <xdr:cNvPr id="121" name="直線コネクタ 120"/>
        <xdr:cNvCxnSpPr/>
      </xdr:nvCxnSpPr>
      <xdr:spPr bwMode="auto">
        <a:xfrm>
          <a:off x="2908300" y="7097830"/>
          <a:ext cx="698500" cy="8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4237</xdr:rowOff>
    </xdr:from>
    <xdr:to>
      <xdr:col>29</xdr:col>
      <xdr:colOff>177800</xdr:colOff>
      <xdr:row>37</xdr:row>
      <xdr:rowOff>105837</xdr:rowOff>
    </xdr:to>
    <xdr:sp macro="" textlink="">
      <xdr:nvSpPr>
        <xdr:cNvPr id="131" name="楕円 130"/>
        <xdr:cNvSpPr/>
      </xdr:nvSpPr>
      <xdr:spPr bwMode="auto">
        <a:xfrm>
          <a:off x="56007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147764</xdr:rowOff>
    </xdr:from>
    <xdr:ext cx="762000" cy="259045"/>
    <xdr:sp macro="" textlink="">
      <xdr:nvSpPr>
        <xdr:cNvPr id="132" name="人口1人当たり決算額の推移該当値テキスト445"/>
        <xdr:cNvSpPr txBox="1"/>
      </xdr:nvSpPr>
      <xdr:spPr>
        <a:xfrm>
          <a:off x="5740400" y="71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20582</xdr:rowOff>
    </xdr:from>
    <xdr:to>
      <xdr:col>26</xdr:col>
      <xdr:colOff>101600</xdr:colOff>
      <xdr:row>37</xdr:row>
      <xdr:rowOff>122182</xdr:rowOff>
    </xdr:to>
    <xdr:sp macro="" textlink="">
      <xdr:nvSpPr>
        <xdr:cNvPr id="133" name="楕円 132"/>
        <xdr:cNvSpPr/>
      </xdr:nvSpPr>
      <xdr:spPr bwMode="auto">
        <a:xfrm>
          <a:off x="49530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106959</xdr:rowOff>
    </xdr:from>
    <xdr:ext cx="736600" cy="259045"/>
    <xdr:sp macro="" textlink="">
      <xdr:nvSpPr>
        <xdr:cNvPr id="134" name="テキスト ボックス 133"/>
        <xdr:cNvSpPr txBox="1"/>
      </xdr:nvSpPr>
      <xdr:spPr>
        <a:xfrm>
          <a:off x="4622800" y="72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44310</xdr:rowOff>
    </xdr:from>
    <xdr:to>
      <xdr:col>22</xdr:col>
      <xdr:colOff>165100</xdr:colOff>
      <xdr:row>37</xdr:row>
      <xdr:rowOff>145910</xdr:rowOff>
    </xdr:to>
    <xdr:sp macro="" textlink="">
      <xdr:nvSpPr>
        <xdr:cNvPr id="135" name="楕円 134"/>
        <xdr:cNvSpPr/>
      </xdr:nvSpPr>
      <xdr:spPr bwMode="auto">
        <a:xfrm>
          <a:off x="4254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130687</xdr:rowOff>
    </xdr:from>
    <xdr:ext cx="762000" cy="259045"/>
    <xdr:sp macro="" textlink="">
      <xdr:nvSpPr>
        <xdr:cNvPr id="136" name="テキスト ボックス 135"/>
        <xdr:cNvSpPr txBox="1"/>
      </xdr:nvSpPr>
      <xdr:spPr>
        <a:xfrm>
          <a:off x="3924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9449</xdr:rowOff>
    </xdr:from>
    <xdr:to>
      <xdr:col>19</xdr:col>
      <xdr:colOff>38100</xdr:colOff>
      <xdr:row>37</xdr:row>
      <xdr:rowOff>111049</xdr:rowOff>
    </xdr:to>
    <xdr:sp macro="" textlink="">
      <xdr:nvSpPr>
        <xdr:cNvPr id="137" name="楕円 136"/>
        <xdr:cNvSpPr/>
      </xdr:nvSpPr>
      <xdr:spPr bwMode="auto">
        <a:xfrm>
          <a:off x="35560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95826</xdr:rowOff>
    </xdr:from>
    <xdr:ext cx="762000" cy="259045"/>
    <xdr:sp macro="" textlink="">
      <xdr:nvSpPr>
        <xdr:cNvPr id="138" name="テキスト ボックス 137"/>
        <xdr:cNvSpPr txBox="1"/>
      </xdr:nvSpPr>
      <xdr:spPr>
        <a:xfrm>
          <a:off x="3225800" y="7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93780</xdr:rowOff>
    </xdr:from>
    <xdr:to>
      <xdr:col>15</xdr:col>
      <xdr:colOff>101600</xdr:colOff>
      <xdr:row>37</xdr:row>
      <xdr:rowOff>23930</xdr:rowOff>
    </xdr:to>
    <xdr:sp macro="" textlink="">
      <xdr:nvSpPr>
        <xdr:cNvPr id="139" name="楕円 138"/>
        <xdr:cNvSpPr/>
      </xdr:nvSpPr>
      <xdr:spPr bwMode="auto">
        <a:xfrm>
          <a:off x="2857500" y="704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8707</xdr:rowOff>
    </xdr:from>
    <xdr:ext cx="762000" cy="259045"/>
    <xdr:sp macro="" textlink="">
      <xdr:nvSpPr>
        <xdr:cNvPr id="140" name="テキスト ボックス 139"/>
        <xdr:cNvSpPr txBox="1"/>
      </xdr:nvSpPr>
      <xdr:spPr>
        <a:xfrm>
          <a:off x="2527300" y="71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42088</xdr:rowOff>
    </xdr:from>
    <xdr:to>
      <xdr:col>24</xdr:col>
      <xdr:colOff>63500</xdr:colOff>
      <xdr:row>34</xdr:row>
      <xdr:rowOff>83970</xdr:rowOff>
    </xdr:to>
    <xdr:cxnSp macro="">
      <xdr:nvCxnSpPr>
        <xdr:cNvPr id="63" name="直線コネクタ 62"/>
        <xdr:cNvCxnSpPr/>
      </xdr:nvCxnSpPr>
      <xdr:spPr>
        <a:xfrm flipV="1">
          <a:off x="3797300" y="5871388"/>
          <a:ext cx="8382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76590</xdr:rowOff>
    </xdr:from>
    <xdr:to>
      <xdr:col>19</xdr:col>
      <xdr:colOff>177800</xdr:colOff>
      <xdr:row>34</xdr:row>
      <xdr:rowOff>83970</xdr:rowOff>
    </xdr:to>
    <xdr:cxnSp macro="">
      <xdr:nvCxnSpPr>
        <xdr:cNvPr id="66" name="直線コネクタ 65"/>
        <xdr:cNvCxnSpPr/>
      </xdr:nvCxnSpPr>
      <xdr:spPr>
        <a:xfrm>
          <a:off x="2908300" y="590589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76590</xdr:rowOff>
    </xdr:from>
    <xdr:to>
      <xdr:col>15</xdr:col>
      <xdr:colOff>50800</xdr:colOff>
      <xdr:row>34</xdr:row>
      <xdr:rowOff>110341</xdr:rowOff>
    </xdr:to>
    <xdr:cxnSp macro="">
      <xdr:nvCxnSpPr>
        <xdr:cNvPr id="69" name="直線コネクタ 68"/>
        <xdr:cNvCxnSpPr/>
      </xdr:nvCxnSpPr>
      <xdr:spPr>
        <a:xfrm flipV="1">
          <a:off x="2019300" y="5905890"/>
          <a:ext cx="889000" cy="3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110341</xdr:rowOff>
    </xdr:from>
    <xdr:to>
      <xdr:col>10</xdr:col>
      <xdr:colOff>114300</xdr:colOff>
      <xdr:row>34</xdr:row>
      <xdr:rowOff>142182</xdr:rowOff>
    </xdr:to>
    <xdr:cxnSp macro="">
      <xdr:nvCxnSpPr>
        <xdr:cNvPr id="72" name="直線コネクタ 71"/>
        <xdr:cNvCxnSpPr/>
      </xdr:nvCxnSpPr>
      <xdr:spPr>
        <a:xfrm flipV="1">
          <a:off x="1130300" y="5939641"/>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162738</xdr:rowOff>
    </xdr:from>
    <xdr:to>
      <xdr:col>24</xdr:col>
      <xdr:colOff>114300</xdr:colOff>
      <xdr:row>34</xdr:row>
      <xdr:rowOff>92888</xdr:rowOff>
    </xdr:to>
    <xdr:sp macro="" textlink="">
      <xdr:nvSpPr>
        <xdr:cNvPr id="82" name="楕円 81"/>
        <xdr:cNvSpPr/>
      </xdr:nvSpPr>
      <xdr:spPr>
        <a:xfrm>
          <a:off x="45847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14165</xdr:rowOff>
    </xdr:from>
    <xdr:ext cx="534377" cy="259045"/>
    <xdr:sp macro="" textlink="">
      <xdr:nvSpPr>
        <xdr:cNvPr id="83" name="人件費該当値テキスト"/>
        <xdr:cNvSpPr txBox="1"/>
      </xdr:nvSpPr>
      <xdr:spPr>
        <a:xfrm>
          <a:off x="4686300" y="567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33170</xdr:rowOff>
    </xdr:from>
    <xdr:to>
      <xdr:col>20</xdr:col>
      <xdr:colOff>38100</xdr:colOff>
      <xdr:row>34</xdr:row>
      <xdr:rowOff>134770</xdr:rowOff>
    </xdr:to>
    <xdr:sp macro="" textlink="">
      <xdr:nvSpPr>
        <xdr:cNvPr id="84" name="楕円 83"/>
        <xdr:cNvSpPr/>
      </xdr:nvSpPr>
      <xdr:spPr>
        <a:xfrm>
          <a:off x="3746500" y="5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151297</xdr:rowOff>
    </xdr:from>
    <xdr:ext cx="534377" cy="259045"/>
    <xdr:sp macro="" textlink="">
      <xdr:nvSpPr>
        <xdr:cNvPr id="85" name="テキスト ボックス 84"/>
        <xdr:cNvSpPr txBox="1"/>
      </xdr:nvSpPr>
      <xdr:spPr>
        <a:xfrm>
          <a:off x="3530111" y="56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25790</xdr:rowOff>
    </xdr:from>
    <xdr:to>
      <xdr:col>15</xdr:col>
      <xdr:colOff>101600</xdr:colOff>
      <xdr:row>34</xdr:row>
      <xdr:rowOff>127390</xdr:rowOff>
    </xdr:to>
    <xdr:sp macro="" textlink="">
      <xdr:nvSpPr>
        <xdr:cNvPr id="86" name="楕円 85"/>
        <xdr:cNvSpPr/>
      </xdr:nvSpPr>
      <xdr:spPr>
        <a:xfrm>
          <a:off x="2857500" y="5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143917</xdr:rowOff>
    </xdr:from>
    <xdr:ext cx="534377" cy="259045"/>
    <xdr:sp macro="" textlink="">
      <xdr:nvSpPr>
        <xdr:cNvPr id="87" name="テキスト ボックス 86"/>
        <xdr:cNvSpPr txBox="1"/>
      </xdr:nvSpPr>
      <xdr:spPr>
        <a:xfrm>
          <a:off x="2641111" y="56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59541</xdr:rowOff>
    </xdr:from>
    <xdr:to>
      <xdr:col>10</xdr:col>
      <xdr:colOff>165100</xdr:colOff>
      <xdr:row>34</xdr:row>
      <xdr:rowOff>161141</xdr:rowOff>
    </xdr:to>
    <xdr:sp macro="" textlink="">
      <xdr:nvSpPr>
        <xdr:cNvPr id="88" name="楕円 87"/>
        <xdr:cNvSpPr/>
      </xdr:nvSpPr>
      <xdr:spPr>
        <a:xfrm>
          <a:off x="1968500" y="58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6218</xdr:rowOff>
    </xdr:from>
    <xdr:ext cx="534377" cy="259045"/>
    <xdr:sp macro="" textlink="">
      <xdr:nvSpPr>
        <xdr:cNvPr id="89" name="テキスト ボックス 88"/>
        <xdr:cNvSpPr txBox="1"/>
      </xdr:nvSpPr>
      <xdr:spPr>
        <a:xfrm>
          <a:off x="1752111" y="56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91382</xdr:rowOff>
    </xdr:from>
    <xdr:to>
      <xdr:col>6</xdr:col>
      <xdr:colOff>38100</xdr:colOff>
      <xdr:row>35</xdr:row>
      <xdr:rowOff>21532</xdr:rowOff>
    </xdr:to>
    <xdr:sp macro="" textlink="">
      <xdr:nvSpPr>
        <xdr:cNvPr id="90" name="楕円 89"/>
        <xdr:cNvSpPr/>
      </xdr:nvSpPr>
      <xdr:spPr>
        <a:xfrm>
          <a:off x="1079500" y="59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38059</xdr:rowOff>
    </xdr:from>
    <xdr:ext cx="534377" cy="259045"/>
    <xdr:sp macro="" textlink="">
      <xdr:nvSpPr>
        <xdr:cNvPr id="91" name="テキスト ボックス 90"/>
        <xdr:cNvSpPr txBox="1"/>
      </xdr:nvSpPr>
      <xdr:spPr>
        <a:xfrm>
          <a:off x="863111" y="56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125249</xdr:rowOff>
    </xdr:from>
    <xdr:to>
      <xdr:col>24</xdr:col>
      <xdr:colOff>63500</xdr:colOff>
      <xdr:row>54</xdr:row>
      <xdr:rowOff>153236</xdr:rowOff>
    </xdr:to>
    <xdr:cxnSp macro="">
      <xdr:nvCxnSpPr>
        <xdr:cNvPr id="123" name="直線コネクタ 122"/>
        <xdr:cNvCxnSpPr/>
      </xdr:nvCxnSpPr>
      <xdr:spPr>
        <a:xfrm flipV="1">
          <a:off x="3797300" y="9383549"/>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153236</xdr:rowOff>
    </xdr:from>
    <xdr:to>
      <xdr:col>19</xdr:col>
      <xdr:colOff>177800</xdr:colOff>
      <xdr:row>55</xdr:row>
      <xdr:rowOff>3520</xdr:rowOff>
    </xdr:to>
    <xdr:cxnSp macro="">
      <xdr:nvCxnSpPr>
        <xdr:cNvPr id="126" name="直線コネクタ 125"/>
        <xdr:cNvCxnSpPr/>
      </xdr:nvCxnSpPr>
      <xdr:spPr>
        <a:xfrm flipV="1">
          <a:off x="2908300" y="9411536"/>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168111</xdr:rowOff>
    </xdr:from>
    <xdr:to>
      <xdr:col>15</xdr:col>
      <xdr:colOff>50800</xdr:colOff>
      <xdr:row>55</xdr:row>
      <xdr:rowOff>3520</xdr:rowOff>
    </xdr:to>
    <xdr:cxnSp macro="">
      <xdr:nvCxnSpPr>
        <xdr:cNvPr id="129" name="直線コネクタ 128"/>
        <xdr:cNvCxnSpPr/>
      </xdr:nvCxnSpPr>
      <xdr:spPr>
        <a:xfrm>
          <a:off x="2019300" y="9426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168111</xdr:rowOff>
    </xdr:from>
    <xdr:to>
      <xdr:col>10</xdr:col>
      <xdr:colOff>114300</xdr:colOff>
      <xdr:row>55</xdr:row>
      <xdr:rowOff>99222</xdr:rowOff>
    </xdr:to>
    <xdr:cxnSp macro="">
      <xdr:nvCxnSpPr>
        <xdr:cNvPr id="132" name="直線コネクタ 131"/>
        <xdr:cNvCxnSpPr/>
      </xdr:nvCxnSpPr>
      <xdr:spPr>
        <a:xfrm flipV="1">
          <a:off x="1130300" y="9426411"/>
          <a:ext cx="889000" cy="10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74449</xdr:rowOff>
    </xdr:from>
    <xdr:to>
      <xdr:col>24</xdr:col>
      <xdr:colOff>114300</xdr:colOff>
      <xdr:row>55</xdr:row>
      <xdr:rowOff>4599</xdr:rowOff>
    </xdr:to>
    <xdr:sp macro="" textlink="">
      <xdr:nvSpPr>
        <xdr:cNvPr id="142" name="楕円 141"/>
        <xdr:cNvSpPr/>
      </xdr:nvSpPr>
      <xdr:spPr>
        <a:xfrm>
          <a:off x="4584700" y="93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97326</xdr:rowOff>
    </xdr:from>
    <xdr:ext cx="534377" cy="259045"/>
    <xdr:sp macro="" textlink="">
      <xdr:nvSpPr>
        <xdr:cNvPr id="143" name="物件費該当値テキスト"/>
        <xdr:cNvSpPr txBox="1"/>
      </xdr:nvSpPr>
      <xdr:spPr>
        <a:xfrm>
          <a:off x="4686300" y="91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102436</xdr:rowOff>
    </xdr:from>
    <xdr:to>
      <xdr:col>20</xdr:col>
      <xdr:colOff>38100</xdr:colOff>
      <xdr:row>55</xdr:row>
      <xdr:rowOff>32586</xdr:rowOff>
    </xdr:to>
    <xdr:sp macro="" textlink="">
      <xdr:nvSpPr>
        <xdr:cNvPr id="144" name="楕円 143"/>
        <xdr:cNvSpPr/>
      </xdr:nvSpPr>
      <xdr:spPr>
        <a:xfrm>
          <a:off x="3746500" y="93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49113</xdr:rowOff>
    </xdr:from>
    <xdr:ext cx="534377" cy="259045"/>
    <xdr:sp macro="" textlink="">
      <xdr:nvSpPr>
        <xdr:cNvPr id="145" name="テキスト ボックス 144"/>
        <xdr:cNvSpPr txBox="1"/>
      </xdr:nvSpPr>
      <xdr:spPr>
        <a:xfrm>
          <a:off x="3530111" y="91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124170</xdr:rowOff>
    </xdr:from>
    <xdr:to>
      <xdr:col>15</xdr:col>
      <xdr:colOff>101600</xdr:colOff>
      <xdr:row>55</xdr:row>
      <xdr:rowOff>54320</xdr:rowOff>
    </xdr:to>
    <xdr:sp macro="" textlink="">
      <xdr:nvSpPr>
        <xdr:cNvPr id="146" name="楕円 145"/>
        <xdr:cNvSpPr/>
      </xdr:nvSpPr>
      <xdr:spPr>
        <a:xfrm>
          <a:off x="2857500" y="9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45447</xdr:rowOff>
    </xdr:from>
    <xdr:ext cx="534377" cy="259045"/>
    <xdr:sp macro="" textlink="">
      <xdr:nvSpPr>
        <xdr:cNvPr id="147" name="テキスト ボックス 146"/>
        <xdr:cNvSpPr txBox="1"/>
      </xdr:nvSpPr>
      <xdr:spPr>
        <a:xfrm>
          <a:off x="2641111" y="9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117311</xdr:rowOff>
    </xdr:from>
    <xdr:to>
      <xdr:col>10</xdr:col>
      <xdr:colOff>165100</xdr:colOff>
      <xdr:row>55</xdr:row>
      <xdr:rowOff>47461</xdr:rowOff>
    </xdr:to>
    <xdr:sp macro="" textlink="">
      <xdr:nvSpPr>
        <xdr:cNvPr id="148" name="楕円 147"/>
        <xdr:cNvSpPr/>
      </xdr:nvSpPr>
      <xdr:spPr>
        <a:xfrm>
          <a:off x="1968500" y="93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63988</xdr:rowOff>
    </xdr:from>
    <xdr:ext cx="534377" cy="259045"/>
    <xdr:sp macro="" textlink="">
      <xdr:nvSpPr>
        <xdr:cNvPr id="149" name="テキスト ボックス 148"/>
        <xdr:cNvSpPr txBox="1"/>
      </xdr:nvSpPr>
      <xdr:spPr>
        <a:xfrm>
          <a:off x="1752111" y="91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48422</xdr:rowOff>
    </xdr:from>
    <xdr:to>
      <xdr:col>6</xdr:col>
      <xdr:colOff>38100</xdr:colOff>
      <xdr:row>55</xdr:row>
      <xdr:rowOff>150022</xdr:rowOff>
    </xdr:to>
    <xdr:sp macro="" textlink="">
      <xdr:nvSpPr>
        <xdr:cNvPr id="150" name="楕円 149"/>
        <xdr:cNvSpPr/>
      </xdr:nvSpPr>
      <xdr:spPr>
        <a:xfrm>
          <a:off x="1079500" y="94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166549</xdr:rowOff>
    </xdr:from>
    <xdr:ext cx="534377" cy="259045"/>
    <xdr:sp macro="" textlink="">
      <xdr:nvSpPr>
        <xdr:cNvPr id="151" name="テキスト ボックス 150"/>
        <xdr:cNvSpPr txBox="1"/>
      </xdr:nvSpPr>
      <xdr:spPr>
        <a:xfrm>
          <a:off x="863111" y="925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70114</xdr:rowOff>
    </xdr:from>
    <xdr:to>
      <xdr:col>24</xdr:col>
      <xdr:colOff>63500</xdr:colOff>
      <xdr:row>78</xdr:row>
      <xdr:rowOff>71600</xdr:rowOff>
    </xdr:to>
    <xdr:cxnSp macro="">
      <xdr:nvCxnSpPr>
        <xdr:cNvPr id="178" name="直線コネクタ 177"/>
        <xdr:cNvCxnSpPr/>
      </xdr:nvCxnSpPr>
      <xdr:spPr>
        <a:xfrm>
          <a:off x="3797300" y="134432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70114</xdr:rowOff>
    </xdr:from>
    <xdr:to>
      <xdr:col>19</xdr:col>
      <xdr:colOff>177800</xdr:colOff>
      <xdr:row>78</xdr:row>
      <xdr:rowOff>72081</xdr:rowOff>
    </xdr:to>
    <xdr:cxnSp macro="">
      <xdr:nvCxnSpPr>
        <xdr:cNvPr id="181" name="直線コネクタ 180"/>
        <xdr:cNvCxnSpPr/>
      </xdr:nvCxnSpPr>
      <xdr:spPr>
        <a:xfrm flipV="1">
          <a:off x="2908300" y="13443214"/>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72081</xdr:rowOff>
    </xdr:from>
    <xdr:to>
      <xdr:col>15</xdr:col>
      <xdr:colOff>50800</xdr:colOff>
      <xdr:row>78</xdr:row>
      <xdr:rowOff>75944</xdr:rowOff>
    </xdr:to>
    <xdr:cxnSp macro="">
      <xdr:nvCxnSpPr>
        <xdr:cNvPr id="184" name="直線コネクタ 183"/>
        <xdr:cNvCxnSpPr/>
      </xdr:nvCxnSpPr>
      <xdr:spPr>
        <a:xfrm flipV="1">
          <a:off x="2019300" y="13445181"/>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75944</xdr:rowOff>
    </xdr:from>
    <xdr:to>
      <xdr:col>10</xdr:col>
      <xdr:colOff>114300</xdr:colOff>
      <xdr:row>78</xdr:row>
      <xdr:rowOff>76240</xdr:rowOff>
    </xdr:to>
    <xdr:cxnSp macro="">
      <xdr:nvCxnSpPr>
        <xdr:cNvPr id="187" name="直線コネクタ 186"/>
        <xdr:cNvCxnSpPr/>
      </xdr:nvCxnSpPr>
      <xdr:spPr>
        <a:xfrm flipV="1">
          <a:off x="1130300" y="13449044"/>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20800</xdr:rowOff>
    </xdr:from>
    <xdr:to>
      <xdr:col>24</xdr:col>
      <xdr:colOff>114300</xdr:colOff>
      <xdr:row>78</xdr:row>
      <xdr:rowOff>122400</xdr:rowOff>
    </xdr:to>
    <xdr:sp macro="" textlink="">
      <xdr:nvSpPr>
        <xdr:cNvPr id="197" name="楕円 196"/>
        <xdr:cNvSpPr/>
      </xdr:nvSpPr>
      <xdr:spPr>
        <a:xfrm>
          <a:off x="4584700" y="133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107177</xdr:rowOff>
    </xdr:from>
    <xdr:ext cx="469744" cy="259045"/>
    <xdr:sp macro="" textlink="">
      <xdr:nvSpPr>
        <xdr:cNvPr id="198" name="維持補修費該当値テキスト"/>
        <xdr:cNvSpPr txBox="1"/>
      </xdr:nvSpPr>
      <xdr:spPr>
        <a:xfrm>
          <a:off x="4686300" y="133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19314</xdr:rowOff>
    </xdr:from>
    <xdr:to>
      <xdr:col>20</xdr:col>
      <xdr:colOff>38100</xdr:colOff>
      <xdr:row>78</xdr:row>
      <xdr:rowOff>120914</xdr:rowOff>
    </xdr:to>
    <xdr:sp macro="" textlink="">
      <xdr:nvSpPr>
        <xdr:cNvPr id="199" name="楕円 198"/>
        <xdr:cNvSpPr/>
      </xdr:nvSpPr>
      <xdr:spPr>
        <a:xfrm>
          <a:off x="3746500" y="13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112041</xdr:rowOff>
    </xdr:from>
    <xdr:ext cx="469744" cy="259045"/>
    <xdr:sp macro="" textlink="">
      <xdr:nvSpPr>
        <xdr:cNvPr id="200" name="テキスト ボックス 199"/>
        <xdr:cNvSpPr txBox="1"/>
      </xdr:nvSpPr>
      <xdr:spPr>
        <a:xfrm>
          <a:off x="3562428" y="1348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21281</xdr:rowOff>
    </xdr:from>
    <xdr:to>
      <xdr:col>15</xdr:col>
      <xdr:colOff>101600</xdr:colOff>
      <xdr:row>78</xdr:row>
      <xdr:rowOff>122881</xdr:rowOff>
    </xdr:to>
    <xdr:sp macro="" textlink="">
      <xdr:nvSpPr>
        <xdr:cNvPr id="201" name="楕円 200"/>
        <xdr:cNvSpPr/>
      </xdr:nvSpPr>
      <xdr:spPr>
        <a:xfrm>
          <a:off x="2857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114008</xdr:rowOff>
    </xdr:from>
    <xdr:ext cx="469744" cy="259045"/>
    <xdr:sp macro="" textlink="">
      <xdr:nvSpPr>
        <xdr:cNvPr id="202" name="テキスト ボックス 201"/>
        <xdr:cNvSpPr txBox="1"/>
      </xdr:nvSpPr>
      <xdr:spPr>
        <a:xfrm>
          <a:off x="2673428"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25144</xdr:rowOff>
    </xdr:from>
    <xdr:to>
      <xdr:col>10</xdr:col>
      <xdr:colOff>165100</xdr:colOff>
      <xdr:row>78</xdr:row>
      <xdr:rowOff>126744</xdr:rowOff>
    </xdr:to>
    <xdr:sp macro="" textlink="">
      <xdr:nvSpPr>
        <xdr:cNvPr id="203" name="楕円 202"/>
        <xdr:cNvSpPr/>
      </xdr:nvSpPr>
      <xdr:spPr>
        <a:xfrm>
          <a:off x="1968500" y="13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117871</xdr:rowOff>
    </xdr:from>
    <xdr:ext cx="469744" cy="259045"/>
    <xdr:sp macro="" textlink="">
      <xdr:nvSpPr>
        <xdr:cNvPr id="204" name="テキスト ボックス 203"/>
        <xdr:cNvSpPr txBox="1"/>
      </xdr:nvSpPr>
      <xdr:spPr>
        <a:xfrm>
          <a:off x="1784428" y="13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25440</xdr:rowOff>
    </xdr:from>
    <xdr:to>
      <xdr:col>6</xdr:col>
      <xdr:colOff>38100</xdr:colOff>
      <xdr:row>78</xdr:row>
      <xdr:rowOff>127040</xdr:rowOff>
    </xdr:to>
    <xdr:sp macro="" textlink="">
      <xdr:nvSpPr>
        <xdr:cNvPr id="205" name="楕円 204"/>
        <xdr:cNvSpPr/>
      </xdr:nvSpPr>
      <xdr:spPr>
        <a:xfrm>
          <a:off x="10795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118167</xdr:rowOff>
    </xdr:from>
    <xdr:ext cx="469744" cy="259045"/>
    <xdr:sp macro="" textlink="">
      <xdr:nvSpPr>
        <xdr:cNvPr id="206" name="テキスト ボックス 205"/>
        <xdr:cNvSpPr txBox="1"/>
      </xdr:nvSpPr>
      <xdr:spPr>
        <a:xfrm>
          <a:off x="895428" y="134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122340</xdr:rowOff>
    </xdr:from>
    <xdr:to>
      <xdr:col>24</xdr:col>
      <xdr:colOff>63500</xdr:colOff>
      <xdr:row>97</xdr:row>
      <xdr:rowOff>127115</xdr:rowOff>
    </xdr:to>
    <xdr:cxnSp macro="">
      <xdr:nvCxnSpPr>
        <xdr:cNvPr id="236" name="直線コネクタ 235"/>
        <xdr:cNvCxnSpPr/>
      </xdr:nvCxnSpPr>
      <xdr:spPr>
        <a:xfrm>
          <a:off x="3797300" y="16752990"/>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122340</xdr:rowOff>
    </xdr:from>
    <xdr:to>
      <xdr:col>19</xdr:col>
      <xdr:colOff>177800</xdr:colOff>
      <xdr:row>97</xdr:row>
      <xdr:rowOff>171310</xdr:rowOff>
    </xdr:to>
    <xdr:cxnSp macro="">
      <xdr:nvCxnSpPr>
        <xdr:cNvPr id="239" name="直線コネクタ 238"/>
        <xdr:cNvCxnSpPr/>
      </xdr:nvCxnSpPr>
      <xdr:spPr>
        <a:xfrm flipV="1">
          <a:off x="2908300" y="16752990"/>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144856</xdr:rowOff>
    </xdr:from>
    <xdr:to>
      <xdr:col>15</xdr:col>
      <xdr:colOff>50800</xdr:colOff>
      <xdr:row>97</xdr:row>
      <xdr:rowOff>171310</xdr:rowOff>
    </xdr:to>
    <xdr:cxnSp macro="">
      <xdr:nvCxnSpPr>
        <xdr:cNvPr id="242" name="直線コネクタ 241"/>
        <xdr:cNvCxnSpPr/>
      </xdr:nvCxnSpPr>
      <xdr:spPr>
        <a:xfrm>
          <a:off x="2019300" y="16775506"/>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144856</xdr:rowOff>
    </xdr:from>
    <xdr:to>
      <xdr:col>10</xdr:col>
      <xdr:colOff>114300</xdr:colOff>
      <xdr:row>98</xdr:row>
      <xdr:rowOff>58534</xdr:rowOff>
    </xdr:to>
    <xdr:cxnSp macro="">
      <xdr:nvCxnSpPr>
        <xdr:cNvPr id="245" name="直線コネクタ 244"/>
        <xdr:cNvCxnSpPr/>
      </xdr:nvCxnSpPr>
      <xdr:spPr>
        <a:xfrm flipV="1">
          <a:off x="1130300" y="16775506"/>
          <a:ext cx="889000" cy="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76315</xdr:rowOff>
    </xdr:from>
    <xdr:to>
      <xdr:col>24</xdr:col>
      <xdr:colOff>114300</xdr:colOff>
      <xdr:row>98</xdr:row>
      <xdr:rowOff>6465</xdr:rowOff>
    </xdr:to>
    <xdr:sp macro="" textlink="">
      <xdr:nvSpPr>
        <xdr:cNvPr id="255" name="楕円 254"/>
        <xdr:cNvSpPr/>
      </xdr:nvSpPr>
      <xdr:spPr>
        <a:xfrm>
          <a:off x="4584700" y="167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54742</xdr:rowOff>
    </xdr:from>
    <xdr:ext cx="534377" cy="259045"/>
    <xdr:sp macro="" textlink="">
      <xdr:nvSpPr>
        <xdr:cNvPr id="256" name="扶助費該当値テキスト"/>
        <xdr:cNvSpPr txBox="1"/>
      </xdr:nvSpPr>
      <xdr:spPr>
        <a:xfrm>
          <a:off x="4686300" y="166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71540</xdr:rowOff>
    </xdr:from>
    <xdr:to>
      <xdr:col>20</xdr:col>
      <xdr:colOff>38100</xdr:colOff>
      <xdr:row>98</xdr:row>
      <xdr:rowOff>1690</xdr:rowOff>
    </xdr:to>
    <xdr:sp macro="" textlink="">
      <xdr:nvSpPr>
        <xdr:cNvPr id="257" name="楕円 256"/>
        <xdr:cNvSpPr/>
      </xdr:nvSpPr>
      <xdr:spPr>
        <a:xfrm>
          <a:off x="3746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164267</xdr:rowOff>
    </xdr:from>
    <xdr:ext cx="534377" cy="259045"/>
    <xdr:sp macro="" textlink="">
      <xdr:nvSpPr>
        <xdr:cNvPr id="258" name="テキスト ボックス 257"/>
        <xdr:cNvSpPr txBox="1"/>
      </xdr:nvSpPr>
      <xdr:spPr>
        <a:xfrm>
          <a:off x="3530111" y="16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120510</xdr:rowOff>
    </xdr:from>
    <xdr:to>
      <xdr:col>15</xdr:col>
      <xdr:colOff>101600</xdr:colOff>
      <xdr:row>98</xdr:row>
      <xdr:rowOff>50660</xdr:rowOff>
    </xdr:to>
    <xdr:sp macro="" textlink="">
      <xdr:nvSpPr>
        <xdr:cNvPr id="259" name="楕円 258"/>
        <xdr:cNvSpPr/>
      </xdr:nvSpPr>
      <xdr:spPr>
        <a:xfrm>
          <a:off x="2857500" y="167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41787</xdr:rowOff>
    </xdr:from>
    <xdr:ext cx="534377" cy="259045"/>
    <xdr:sp macro="" textlink="">
      <xdr:nvSpPr>
        <xdr:cNvPr id="260" name="テキスト ボックス 259"/>
        <xdr:cNvSpPr txBox="1"/>
      </xdr:nvSpPr>
      <xdr:spPr>
        <a:xfrm>
          <a:off x="2641111" y="168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94056</xdr:rowOff>
    </xdr:from>
    <xdr:to>
      <xdr:col>10</xdr:col>
      <xdr:colOff>165100</xdr:colOff>
      <xdr:row>98</xdr:row>
      <xdr:rowOff>24206</xdr:rowOff>
    </xdr:to>
    <xdr:sp macro="" textlink="">
      <xdr:nvSpPr>
        <xdr:cNvPr id="261" name="楕円 260"/>
        <xdr:cNvSpPr/>
      </xdr:nvSpPr>
      <xdr:spPr>
        <a:xfrm>
          <a:off x="1968500" y="167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15333</xdr:rowOff>
    </xdr:from>
    <xdr:ext cx="534377" cy="259045"/>
    <xdr:sp macro="" textlink="">
      <xdr:nvSpPr>
        <xdr:cNvPr id="262" name="テキスト ボックス 261"/>
        <xdr:cNvSpPr txBox="1"/>
      </xdr:nvSpPr>
      <xdr:spPr>
        <a:xfrm>
          <a:off x="1752111" y="168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7734</xdr:rowOff>
    </xdr:from>
    <xdr:to>
      <xdr:col>6</xdr:col>
      <xdr:colOff>38100</xdr:colOff>
      <xdr:row>98</xdr:row>
      <xdr:rowOff>109334</xdr:rowOff>
    </xdr:to>
    <xdr:sp macro="" textlink="">
      <xdr:nvSpPr>
        <xdr:cNvPr id="263" name="楕円 262"/>
        <xdr:cNvSpPr/>
      </xdr:nvSpPr>
      <xdr:spPr>
        <a:xfrm>
          <a:off x="1079500" y="168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100461</xdr:rowOff>
    </xdr:from>
    <xdr:ext cx="534377" cy="259045"/>
    <xdr:sp macro="" textlink="">
      <xdr:nvSpPr>
        <xdr:cNvPr id="264" name="テキスト ボックス 263"/>
        <xdr:cNvSpPr txBox="1"/>
      </xdr:nvSpPr>
      <xdr:spPr>
        <a:xfrm>
          <a:off x="863111" y="169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145023</xdr:rowOff>
    </xdr:from>
    <xdr:to>
      <xdr:col>55</xdr:col>
      <xdr:colOff>0</xdr:colOff>
      <xdr:row>38</xdr:row>
      <xdr:rowOff>145497</xdr:rowOff>
    </xdr:to>
    <xdr:cxnSp macro="">
      <xdr:nvCxnSpPr>
        <xdr:cNvPr id="296" name="直線コネクタ 295"/>
        <xdr:cNvCxnSpPr/>
      </xdr:nvCxnSpPr>
      <xdr:spPr>
        <a:xfrm>
          <a:off x="9639300" y="6660123"/>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145023</xdr:rowOff>
    </xdr:from>
    <xdr:to>
      <xdr:col>50</xdr:col>
      <xdr:colOff>114300</xdr:colOff>
      <xdr:row>38</xdr:row>
      <xdr:rowOff>152779</xdr:rowOff>
    </xdr:to>
    <xdr:cxnSp macro="">
      <xdr:nvCxnSpPr>
        <xdr:cNvPr id="299" name="直線コネクタ 298"/>
        <xdr:cNvCxnSpPr/>
      </xdr:nvCxnSpPr>
      <xdr:spPr>
        <a:xfrm flipV="1">
          <a:off x="8750300" y="6660123"/>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152779</xdr:rowOff>
    </xdr:from>
    <xdr:to>
      <xdr:col>45</xdr:col>
      <xdr:colOff>177800</xdr:colOff>
      <xdr:row>39</xdr:row>
      <xdr:rowOff>46431</xdr:rowOff>
    </xdr:to>
    <xdr:cxnSp macro="">
      <xdr:nvCxnSpPr>
        <xdr:cNvPr id="302" name="直線コネクタ 301"/>
        <xdr:cNvCxnSpPr/>
      </xdr:nvCxnSpPr>
      <xdr:spPr>
        <a:xfrm flipV="1">
          <a:off x="7861300" y="6667879"/>
          <a:ext cx="8890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46431</xdr:rowOff>
    </xdr:from>
    <xdr:to>
      <xdr:col>41</xdr:col>
      <xdr:colOff>50800</xdr:colOff>
      <xdr:row>39</xdr:row>
      <xdr:rowOff>101785</xdr:rowOff>
    </xdr:to>
    <xdr:cxnSp macro="">
      <xdr:nvCxnSpPr>
        <xdr:cNvPr id="305" name="直線コネクタ 304"/>
        <xdr:cNvCxnSpPr/>
      </xdr:nvCxnSpPr>
      <xdr:spPr>
        <a:xfrm flipV="1">
          <a:off x="6972300" y="6732981"/>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94697</xdr:rowOff>
    </xdr:from>
    <xdr:to>
      <xdr:col>55</xdr:col>
      <xdr:colOff>50800</xdr:colOff>
      <xdr:row>39</xdr:row>
      <xdr:rowOff>24847</xdr:rowOff>
    </xdr:to>
    <xdr:sp macro="" textlink="">
      <xdr:nvSpPr>
        <xdr:cNvPr id="315" name="楕円 314"/>
        <xdr:cNvSpPr/>
      </xdr:nvSpPr>
      <xdr:spPr>
        <a:xfrm>
          <a:off x="10426700" y="66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73124</xdr:rowOff>
    </xdr:from>
    <xdr:ext cx="534377" cy="259045"/>
    <xdr:sp macro="" textlink="">
      <xdr:nvSpPr>
        <xdr:cNvPr id="316" name="補助費等該当値テキスト"/>
        <xdr:cNvSpPr txBox="1"/>
      </xdr:nvSpPr>
      <xdr:spPr>
        <a:xfrm>
          <a:off x="10528300" y="65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94223</xdr:rowOff>
    </xdr:from>
    <xdr:to>
      <xdr:col>50</xdr:col>
      <xdr:colOff>165100</xdr:colOff>
      <xdr:row>39</xdr:row>
      <xdr:rowOff>24373</xdr:rowOff>
    </xdr:to>
    <xdr:sp macro="" textlink="">
      <xdr:nvSpPr>
        <xdr:cNvPr id="317" name="楕円 316"/>
        <xdr:cNvSpPr/>
      </xdr:nvSpPr>
      <xdr:spPr>
        <a:xfrm>
          <a:off x="9588500" y="66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15500</xdr:rowOff>
    </xdr:from>
    <xdr:ext cx="534377" cy="259045"/>
    <xdr:sp macro="" textlink="">
      <xdr:nvSpPr>
        <xdr:cNvPr id="318" name="テキスト ボックス 317"/>
        <xdr:cNvSpPr txBox="1"/>
      </xdr:nvSpPr>
      <xdr:spPr>
        <a:xfrm>
          <a:off x="9372111" y="670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101979</xdr:rowOff>
    </xdr:from>
    <xdr:to>
      <xdr:col>46</xdr:col>
      <xdr:colOff>38100</xdr:colOff>
      <xdr:row>39</xdr:row>
      <xdr:rowOff>32129</xdr:rowOff>
    </xdr:to>
    <xdr:sp macro="" textlink="">
      <xdr:nvSpPr>
        <xdr:cNvPr id="319" name="楕円 318"/>
        <xdr:cNvSpPr/>
      </xdr:nvSpPr>
      <xdr:spPr>
        <a:xfrm>
          <a:off x="8699500" y="66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23256</xdr:rowOff>
    </xdr:from>
    <xdr:ext cx="534377" cy="259045"/>
    <xdr:sp macro="" textlink="">
      <xdr:nvSpPr>
        <xdr:cNvPr id="320" name="テキスト ボックス 319"/>
        <xdr:cNvSpPr txBox="1"/>
      </xdr:nvSpPr>
      <xdr:spPr>
        <a:xfrm>
          <a:off x="8483111" y="67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167081</xdr:rowOff>
    </xdr:from>
    <xdr:to>
      <xdr:col>41</xdr:col>
      <xdr:colOff>101600</xdr:colOff>
      <xdr:row>39</xdr:row>
      <xdr:rowOff>97231</xdr:rowOff>
    </xdr:to>
    <xdr:sp macro="" textlink="">
      <xdr:nvSpPr>
        <xdr:cNvPr id="321" name="楕円 320"/>
        <xdr:cNvSpPr/>
      </xdr:nvSpPr>
      <xdr:spPr>
        <a:xfrm>
          <a:off x="7810500" y="66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88358</xdr:rowOff>
    </xdr:from>
    <xdr:ext cx="534377" cy="259045"/>
    <xdr:sp macro="" textlink="">
      <xdr:nvSpPr>
        <xdr:cNvPr id="322" name="テキスト ボックス 321"/>
        <xdr:cNvSpPr txBox="1"/>
      </xdr:nvSpPr>
      <xdr:spPr>
        <a:xfrm>
          <a:off x="7594111" y="67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50985</xdr:rowOff>
    </xdr:from>
    <xdr:to>
      <xdr:col>36</xdr:col>
      <xdr:colOff>165100</xdr:colOff>
      <xdr:row>39</xdr:row>
      <xdr:rowOff>152585</xdr:rowOff>
    </xdr:to>
    <xdr:sp macro="" textlink="">
      <xdr:nvSpPr>
        <xdr:cNvPr id="323" name="楕円 322"/>
        <xdr:cNvSpPr/>
      </xdr:nvSpPr>
      <xdr:spPr>
        <a:xfrm>
          <a:off x="6921500" y="67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143712</xdr:rowOff>
    </xdr:from>
    <xdr:ext cx="534377" cy="259045"/>
    <xdr:sp macro="" textlink="">
      <xdr:nvSpPr>
        <xdr:cNvPr id="324" name="テキスト ボックス 323"/>
        <xdr:cNvSpPr txBox="1"/>
      </xdr:nvSpPr>
      <xdr:spPr>
        <a:xfrm>
          <a:off x="6705111" y="68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58351</xdr:rowOff>
    </xdr:from>
    <xdr:to>
      <xdr:col>55</xdr:col>
      <xdr:colOff>0</xdr:colOff>
      <xdr:row>55</xdr:row>
      <xdr:rowOff>80068</xdr:rowOff>
    </xdr:to>
    <xdr:cxnSp macro="">
      <xdr:nvCxnSpPr>
        <xdr:cNvPr id="355" name="直線コネクタ 354"/>
        <xdr:cNvCxnSpPr/>
      </xdr:nvCxnSpPr>
      <xdr:spPr>
        <a:xfrm>
          <a:off x="9639300" y="9145201"/>
          <a:ext cx="83820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58351</xdr:rowOff>
    </xdr:from>
    <xdr:to>
      <xdr:col>50</xdr:col>
      <xdr:colOff>114300</xdr:colOff>
      <xdr:row>55</xdr:row>
      <xdr:rowOff>121804</xdr:rowOff>
    </xdr:to>
    <xdr:cxnSp macro="">
      <xdr:nvCxnSpPr>
        <xdr:cNvPr id="358" name="直線コネクタ 357"/>
        <xdr:cNvCxnSpPr/>
      </xdr:nvCxnSpPr>
      <xdr:spPr>
        <a:xfrm flipV="1">
          <a:off x="8750300" y="9145201"/>
          <a:ext cx="889000" cy="4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161330</xdr:rowOff>
    </xdr:from>
    <xdr:to>
      <xdr:col>45</xdr:col>
      <xdr:colOff>177800</xdr:colOff>
      <xdr:row>55</xdr:row>
      <xdr:rowOff>121804</xdr:rowOff>
    </xdr:to>
    <xdr:cxnSp macro="">
      <xdr:nvCxnSpPr>
        <xdr:cNvPr id="361" name="直線コネクタ 360"/>
        <xdr:cNvCxnSpPr/>
      </xdr:nvCxnSpPr>
      <xdr:spPr>
        <a:xfrm>
          <a:off x="7861300" y="9076730"/>
          <a:ext cx="889000" cy="47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31572</xdr:rowOff>
    </xdr:from>
    <xdr:to>
      <xdr:col>41</xdr:col>
      <xdr:colOff>50800</xdr:colOff>
      <xdr:row>52</xdr:row>
      <xdr:rowOff>161330</xdr:rowOff>
    </xdr:to>
    <xdr:cxnSp macro="">
      <xdr:nvCxnSpPr>
        <xdr:cNvPr id="364" name="直線コネクタ 363"/>
        <xdr:cNvCxnSpPr/>
      </xdr:nvCxnSpPr>
      <xdr:spPr>
        <a:xfrm>
          <a:off x="6972300" y="8604072"/>
          <a:ext cx="889000" cy="4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29268</xdr:rowOff>
    </xdr:from>
    <xdr:to>
      <xdr:col>55</xdr:col>
      <xdr:colOff>50800</xdr:colOff>
      <xdr:row>55</xdr:row>
      <xdr:rowOff>130868</xdr:rowOff>
    </xdr:to>
    <xdr:sp macro="" textlink="">
      <xdr:nvSpPr>
        <xdr:cNvPr id="374" name="楕円 373"/>
        <xdr:cNvSpPr/>
      </xdr:nvSpPr>
      <xdr:spPr>
        <a:xfrm>
          <a:off x="10426700" y="94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7695</xdr:rowOff>
    </xdr:from>
    <xdr:ext cx="534377" cy="259045"/>
    <xdr:sp macro="" textlink="">
      <xdr:nvSpPr>
        <xdr:cNvPr id="375" name="普通建設事業費該当値テキスト"/>
        <xdr:cNvSpPr txBox="1"/>
      </xdr:nvSpPr>
      <xdr:spPr>
        <a:xfrm>
          <a:off x="10528300" y="94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7551</xdr:rowOff>
    </xdr:from>
    <xdr:to>
      <xdr:col>50</xdr:col>
      <xdr:colOff>165100</xdr:colOff>
      <xdr:row>53</xdr:row>
      <xdr:rowOff>109151</xdr:rowOff>
    </xdr:to>
    <xdr:sp macro="" textlink="">
      <xdr:nvSpPr>
        <xdr:cNvPr id="376" name="楕円 375"/>
        <xdr:cNvSpPr/>
      </xdr:nvSpPr>
      <xdr:spPr>
        <a:xfrm>
          <a:off x="9588500" y="90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125678</xdr:rowOff>
    </xdr:from>
    <xdr:ext cx="534377" cy="259045"/>
    <xdr:sp macro="" textlink="">
      <xdr:nvSpPr>
        <xdr:cNvPr id="377" name="テキスト ボックス 376"/>
        <xdr:cNvSpPr txBox="1"/>
      </xdr:nvSpPr>
      <xdr:spPr>
        <a:xfrm>
          <a:off x="9372111" y="88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71004</xdr:rowOff>
    </xdr:from>
    <xdr:to>
      <xdr:col>46</xdr:col>
      <xdr:colOff>38100</xdr:colOff>
      <xdr:row>56</xdr:row>
      <xdr:rowOff>1154</xdr:rowOff>
    </xdr:to>
    <xdr:sp macro="" textlink="">
      <xdr:nvSpPr>
        <xdr:cNvPr id="378" name="楕円 377"/>
        <xdr:cNvSpPr/>
      </xdr:nvSpPr>
      <xdr:spPr>
        <a:xfrm>
          <a:off x="8699500" y="95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163731</xdr:rowOff>
    </xdr:from>
    <xdr:ext cx="534377" cy="259045"/>
    <xdr:sp macro="" textlink="">
      <xdr:nvSpPr>
        <xdr:cNvPr id="379" name="テキスト ボックス 378"/>
        <xdr:cNvSpPr txBox="1"/>
      </xdr:nvSpPr>
      <xdr:spPr>
        <a:xfrm>
          <a:off x="8483111" y="95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110530</xdr:rowOff>
    </xdr:from>
    <xdr:to>
      <xdr:col>41</xdr:col>
      <xdr:colOff>101600</xdr:colOff>
      <xdr:row>53</xdr:row>
      <xdr:rowOff>40680</xdr:rowOff>
    </xdr:to>
    <xdr:sp macro="" textlink="">
      <xdr:nvSpPr>
        <xdr:cNvPr id="380" name="楕円 379"/>
        <xdr:cNvSpPr/>
      </xdr:nvSpPr>
      <xdr:spPr>
        <a:xfrm>
          <a:off x="7810500" y="90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57207</xdr:rowOff>
    </xdr:from>
    <xdr:ext cx="599010" cy="259045"/>
    <xdr:sp macro="" textlink="">
      <xdr:nvSpPr>
        <xdr:cNvPr id="381" name="テキスト ボックス 380"/>
        <xdr:cNvSpPr txBox="1"/>
      </xdr:nvSpPr>
      <xdr:spPr>
        <a:xfrm>
          <a:off x="7561795" y="880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152222</xdr:rowOff>
    </xdr:from>
    <xdr:to>
      <xdr:col>36</xdr:col>
      <xdr:colOff>165100</xdr:colOff>
      <xdr:row>50</xdr:row>
      <xdr:rowOff>82372</xdr:rowOff>
    </xdr:to>
    <xdr:sp macro="" textlink="">
      <xdr:nvSpPr>
        <xdr:cNvPr id="382" name="楕円 381"/>
        <xdr:cNvSpPr/>
      </xdr:nvSpPr>
      <xdr:spPr>
        <a:xfrm>
          <a:off x="6921500" y="85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98899</xdr:rowOff>
    </xdr:from>
    <xdr:ext cx="599010" cy="259045"/>
    <xdr:sp macro="" textlink="">
      <xdr:nvSpPr>
        <xdr:cNvPr id="383" name="テキスト ボックス 382"/>
        <xdr:cNvSpPr txBox="1"/>
      </xdr:nvSpPr>
      <xdr:spPr>
        <a:xfrm>
          <a:off x="6672795" y="832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127454</xdr:rowOff>
    </xdr:from>
    <xdr:to>
      <xdr:col>55</xdr:col>
      <xdr:colOff>0</xdr:colOff>
      <xdr:row>78</xdr:row>
      <xdr:rowOff>151848</xdr:rowOff>
    </xdr:to>
    <xdr:cxnSp macro="">
      <xdr:nvCxnSpPr>
        <xdr:cNvPr id="414" name="直線コネクタ 413"/>
        <xdr:cNvCxnSpPr/>
      </xdr:nvCxnSpPr>
      <xdr:spPr>
        <a:xfrm flipV="1">
          <a:off x="9639300" y="13500554"/>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27730</xdr:rowOff>
    </xdr:from>
    <xdr:to>
      <xdr:col>50</xdr:col>
      <xdr:colOff>114300</xdr:colOff>
      <xdr:row>78</xdr:row>
      <xdr:rowOff>151848</xdr:rowOff>
    </xdr:to>
    <xdr:cxnSp macro="">
      <xdr:nvCxnSpPr>
        <xdr:cNvPr id="417" name="直線コネクタ 416"/>
        <xdr:cNvCxnSpPr/>
      </xdr:nvCxnSpPr>
      <xdr:spPr>
        <a:xfrm>
          <a:off x="8750300" y="13400830"/>
          <a:ext cx="889000" cy="1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27730</xdr:rowOff>
    </xdr:from>
    <xdr:to>
      <xdr:col>45</xdr:col>
      <xdr:colOff>177800</xdr:colOff>
      <xdr:row>78</xdr:row>
      <xdr:rowOff>48968</xdr:rowOff>
    </xdr:to>
    <xdr:cxnSp macro="">
      <xdr:nvCxnSpPr>
        <xdr:cNvPr id="420" name="直線コネクタ 419"/>
        <xdr:cNvCxnSpPr/>
      </xdr:nvCxnSpPr>
      <xdr:spPr>
        <a:xfrm flipV="1">
          <a:off x="7861300" y="13400830"/>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76654</xdr:rowOff>
    </xdr:from>
    <xdr:to>
      <xdr:col>55</xdr:col>
      <xdr:colOff>50800</xdr:colOff>
      <xdr:row>79</xdr:row>
      <xdr:rowOff>6804</xdr:rowOff>
    </xdr:to>
    <xdr:sp macro="" textlink="">
      <xdr:nvSpPr>
        <xdr:cNvPr id="430" name="楕円 429"/>
        <xdr:cNvSpPr/>
      </xdr:nvSpPr>
      <xdr:spPr>
        <a:xfrm>
          <a:off x="104267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55081</xdr:rowOff>
    </xdr:from>
    <xdr:ext cx="534377" cy="259045"/>
    <xdr:sp macro="" textlink="">
      <xdr:nvSpPr>
        <xdr:cNvPr id="431" name="普通建設事業費 （ うち新規整備　）該当値テキスト"/>
        <xdr:cNvSpPr txBox="1"/>
      </xdr:nvSpPr>
      <xdr:spPr>
        <a:xfrm>
          <a:off x="10528300" y="134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101048</xdr:rowOff>
    </xdr:from>
    <xdr:to>
      <xdr:col>50</xdr:col>
      <xdr:colOff>165100</xdr:colOff>
      <xdr:row>79</xdr:row>
      <xdr:rowOff>31198</xdr:rowOff>
    </xdr:to>
    <xdr:sp macro="" textlink="">
      <xdr:nvSpPr>
        <xdr:cNvPr id="432" name="楕円 431"/>
        <xdr:cNvSpPr/>
      </xdr:nvSpPr>
      <xdr:spPr>
        <a:xfrm>
          <a:off x="9588500" y="13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22325</xdr:rowOff>
    </xdr:from>
    <xdr:ext cx="534377" cy="259045"/>
    <xdr:sp macro="" textlink="">
      <xdr:nvSpPr>
        <xdr:cNvPr id="433" name="テキスト ボックス 432"/>
        <xdr:cNvSpPr txBox="1"/>
      </xdr:nvSpPr>
      <xdr:spPr>
        <a:xfrm>
          <a:off x="9372111" y="135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148380</xdr:rowOff>
    </xdr:from>
    <xdr:to>
      <xdr:col>46</xdr:col>
      <xdr:colOff>38100</xdr:colOff>
      <xdr:row>78</xdr:row>
      <xdr:rowOff>78530</xdr:rowOff>
    </xdr:to>
    <xdr:sp macro="" textlink="">
      <xdr:nvSpPr>
        <xdr:cNvPr id="434" name="楕円 433"/>
        <xdr:cNvSpPr/>
      </xdr:nvSpPr>
      <xdr:spPr>
        <a:xfrm>
          <a:off x="8699500" y="133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69657</xdr:rowOff>
    </xdr:from>
    <xdr:ext cx="534377" cy="259045"/>
    <xdr:sp macro="" textlink="">
      <xdr:nvSpPr>
        <xdr:cNvPr id="435" name="テキスト ボックス 434"/>
        <xdr:cNvSpPr txBox="1"/>
      </xdr:nvSpPr>
      <xdr:spPr>
        <a:xfrm>
          <a:off x="8483111" y="134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169618</xdr:rowOff>
    </xdr:from>
    <xdr:to>
      <xdr:col>41</xdr:col>
      <xdr:colOff>101600</xdr:colOff>
      <xdr:row>78</xdr:row>
      <xdr:rowOff>99768</xdr:rowOff>
    </xdr:to>
    <xdr:sp macro="" textlink="">
      <xdr:nvSpPr>
        <xdr:cNvPr id="436" name="楕円 435"/>
        <xdr:cNvSpPr/>
      </xdr:nvSpPr>
      <xdr:spPr>
        <a:xfrm>
          <a:off x="7810500" y="133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90895</xdr:rowOff>
    </xdr:from>
    <xdr:ext cx="534377" cy="259045"/>
    <xdr:sp macro="" textlink="">
      <xdr:nvSpPr>
        <xdr:cNvPr id="437" name="テキスト ボックス 436"/>
        <xdr:cNvSpPr txBox="1"/>
      </xdr:nvSpPr>
      <xdr:spPr>
        <a:xfrm>
          <a:off x="7594111" y="134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84710</xdr:rowOff>
    </xdr:from>
    <xdr:to>
      <xdr:col>55</xdr:col>
      <xdr:colOff>0</xdr:colOff>
      <xdr:row>97</xdr:row>
      <xdr:rowOff>104851</xdr:rowOff>
    </xdr:to>
    <xdr:cxnSp macro="">
      <xdr:nvCxnSpPr>
        <xdr:cNvPr id="466" name="直線コネクタ 465"/>
        <xdr:cNvCxnSpPr/>
      </xdr:nvCxnSpPr>
      <xdr:spPr>
        <a:xfrm>
          <a:off x="9639300" y="16029560"/>
          <a:ext cx="838200" cy="70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84710</xdr:rowOff>
    </xdr:from>
    <xdr:to>
      <xdr:col>50</xdr:col>
      <xdr:colOff>114300</xdr:colOff>
      <xdr:row>96</xdr:row>
      <xdr:rowOff>135077</xdr:rowOff>
    </xdr:to>
    <xdr:cxnSp macro="">
      <xdr:nvCxnSpPr>
        <xdr:cNvPr id="469" name="直線コネクタ 468"/>
        <xdr:cNvCxnSpPr/>
      </xdr:nvCxnSpPr>
      <xdr:spPr>
        <a:xfrm flipV="1">
          <a:off x="8750300" y="16029560"/>
          <a:ext cx="889000" cy="5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126454</xdr:rowOff>
    </xdr:from>
    <xdr:to>
      <xdr:col>45</xdr:col>
      <xdr:colOff>177800</xdr:colOff>
      <xdr:row>96</xdr:row>
      <xdr:rowOff>135077</xdr:rowOff>
    </xdr:to>
    <xdr:cxnSp macro="">
      <xdr:nvCxnSpPr>
        <xdr:cNvPr id="472" name="直線コネクタ 471"/>
        <xdr:cNvCxnSpPr/>
      </xdr:nvCxnSpPr>
      <xdr:spPr>
        <a:xfrm>
          <a:off x="7861300" y="16071304"/>
          <a:ext cx="889000" cy="5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54051</xdr:rowOff>
    </xdr:from>
    <xdr:to>
      <xdr:col>55</xdr:col>
      <xdr:colOff>50800</xdr:colOff>
      <xdr:row>97</xdr:row>
      <xdr:rowOff>155651</xdr:rowOff>
    </xdr:to>
    <xdr:sp macro="" textlink="">
      <xdr:nvSpPr>
        <xdr:cNvPr id="482" name="楕円 481"/>
        <xdr:cNvSpPr/>
      </xdr:nvSpPr>
      <xdr:spPr>
        <a:xfrm>
          <a:off x="10426700" y="166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32478</xdr:rowOff>
    </xdr:from>
    <xdr:ext cx="534377" cy="259045"/>
    <xdr:sp macro="" textlink="">
      <xdr:nvSpPr>
        <xdr:cNvPr id="483" name="普通建設事業費 （ うち更新整備　）該当値テキスト"/>
        <xdr:cNvSpPr txBox="1"/>
      </xdr:nvSpPr>
      <xdr:spPr>
        <a:xfrm>
          <a:off x="10528300" y="166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33910</xdr:rowOff>
    </xdr:from>
    <xdr:to>
      <xdr:col>50</xdr:col>
      <xdr:colOff>165100</xdr:colOff>
      <xdr:row>93</xdr:row>
      <xdr:rowOff>135510</xdr:rowOff>
    </xdr:to>
    <xdr:sp macro="" textlink="">
      <xdr:nvSpPr>
        <xdr:cNvPr id="484" name="楕円 483"/>
        <xdr:cNvSpPr/>
      </xdr:nvSpPr>
      <xdr:spPr>
        <a:xfrm>
          <a:off x="9588500" y="15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152037</xdr:rowOff>
    </xdr:from>
    <xdr:ext cx="534377" cy="259045"/>
    <xdr:sp macro="" textlink="">
      <xdr:nvSpPr>
        <xdr:cNvPr id="485" name="テキスト ボックス 484"/>
        <xdr:cNvSpPr txBox="1"/>
      </xdr:nvSpPr>
      <xdr:spPr>
        <a:xfrm>
          <a:off x="9372111" y="157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84277</xdr:rowOff>
    </xdr:from>
    <xdr:to>
      <xdr:col>46</xdr:col>
      <xdr:colOff>38100</xdr:colOff>
      <xdr:row>97</xdr:row>
      <xdr:rowOff>14427</xdr:rowOff>
    </xdr:to>
    <xdr:sp macro="" textlink="">
      <xdr:nvSpPr>
        <xdr:cNvPr id="486" name="楕円 485"/>
        <xdr:cNvSpPr/>
      </xdr:nvSpPr>
      <xdr:spPr>
        <a:xfrm>
          <a:off x="8699500" y="165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30954</xdr:rowOff>
    </xdr:from>
    <xdr:ext cx="534377" cy="259045"/>
    <xdr:sp macro="" textlink="">
      <xdr:nvSpPr>
        <xdr:cNvPr id="487" name="テキスト ボックス 486"/>
        <xdr:cNvSpPr txBox="1"/>
      </xdr:nvSpPr>
      <xdr:spPr>
        <a:xfrm>
          <a:off x="8483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75654</xdr:rowOff>
    </xdr:from>
    <xdr:to>
      <xdr:col>41</xdr:col>
      <xdr:colOff>101600</xdr:colOff>
      <xdr:row>94</xdr:row>
      <xdr:rowOff>5804</xdr:rowOff>
    </xdr:to>
    <xdr:sp macro="" textlink="">
      <xdr:nvSpPr>
        <xdr:cNvPr id="488" name="楕円 487"/>
        <xdr:cNvSpPr/>
      </xdr:nvSpPr>
      <xdr:spPr>
        <a:xfrm>
          <a:off x="7810500" y="160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22331</xdr:rowOff>
    </xdr:from>
    <xdr:ext cx="534377" cy="259045"/>
    <xdr:sp macro="" textlink="">
      <xdr:nvSpPr>
        <xdr:cNvPr id="489" name="テキスト ボックス 488"/>
        <xdr:cNvSpPr txBox="1"/>
      </xdr:nvSpPr>
      <xdr:spPr>
        <a:xfrm>
          <a:off x="7594111" y="157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90584</xdr:rowOff>
    </xdr:from>
    <xdr:to>
      <xdr:col>85</xdr:col>
      <xdr:colOff>127000</xdr:colOff>
      <xdr:row>39</xdr:row>
      <xdr:rowOff>95678</xdr:rowOff>
    </xdr:to>
    <xdr:cxnSp macro="">
      <xdr:nvCxnSpPr>
        <xdr:cNvPr id="520" name="直線コネクタ 519"/>
        <xdr:cNvCxnSpPr/>
      </xdr:nvCxnSpPr>
      <xdr:spPr>
        <a:xfrm flipV="1">
          <a:off x="15481300" y="6777134"/>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56669</xdr:rowOff>
    </xdr:from>
    <xdr:to>
      <xdr:col>81</xdr:col>
      <xdr:colOff>50800</xdr:colOff>
      <xdr:row>39</xdr:row>
      <xdr:rowOff>95678</xdr:rowOff>
    </xdr:to>
    <xdr:cxnSp macro="">
      <xdr:nvCxnSpPr>
        <xdr:cNvPr id="523" name="直線コネクタ 522"/>
        <xdr:cNvCxnSpPr/>
      </xdr:nvCxnSpPr>
      <xdr:spPr>
        <a:xfrm>
          <a:off x="14592300" y="6743219"/>
          <a:ext cx="889000" cy="3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56669</xdr:rowOff>
    </xdr:from>
    <xdr:to>
      <xdr:col>76</xdr:col>
      <xdr:colOff>114300</xdr:colOff>
      <xdr:row>39</xdr:row>
      <xdr:rowOff>84591</xdr:rowOff>
    </xdr:to>
    <xdr:cxnSp macro="">
      <xdr:nvCxnSpPr>
        <xdr:cNvPr id="526" name="直線コネクタ 525"/>
        <xdr:cNvCxnSpPr/>
      </xdr:nvCxnSpPr>
      <xdr:spPr>
        <a:xfrm flipV="1">
          <a:off x="13703300" y="6743219"/>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84591</xdr:rowOff>
    </xdr:from>
    <xdr:to>
      <xdr:col>71</xdr:col>
      <xdr:colOff>177800</xdr:colOff>
      <xdr:row>39</xdr:row>
      <xdr:rowOff>98437</xdr:rowOff>
    </xdr:to>
    <xdr:cxnSp macro="">
      <xdr:nvCxnSpPr>
        <xdr:cNvPr id="529" name="直線コネクタ 528"/>
        <xdr:cNvCxnSpPr/>
      </xdr:nvCxnSpPr>
      <xdr:spPr>
        <a:xfrm flipV="1">
          <a:off x="12814300" y="6771141"/>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39784</xdr:rowOff>
    </xdr:from>
    <xdr:to>
      <xdr:col>85</xdr:col>
      <xdr:colOff>177800</xdr:colOff>
      <xdr:row>39</xdr:row>
      <xdr:rowOff>141384</xdr:rowOff>
    </xdr:to>
    <xdr:sp macro="" textlink="">
      <xdr:nvSpPr>
        <xdr:cNvPr id="539" name="楕円 538"/>
        <xdr:cNvSpPr/>
      </xdr:nvSpPr>
      <xdr:spPr>
        <a:xfrm>
          <a:off x="162687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44878</xdr:rowOff>
    </xdr:from>
    <xdr:to>
      <xdr:col>81</xdr:col>
      <xdr:colOff>101600</xdr:colOff>
      <xdr:row>39</xdr:row>
      <xdr:rowOff>146478</xdr:rowOff>
    </xdr:to>
    <xdr:sp macro="" textlink="">
      <xdr:nvSpPr>
        <xdr:cNvPr id="541" name="楕円 540"/>
        <xdr:cNvSpPr/>
      </xdr:nvSpPr>
      <xdr:spPr>
        <a:xfrm>
          <a:off x="15430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137605</xdr:rowOff>
    </xdr:from>
    <xdr:ext cx="378565" cy="259045"/>
    <xdr:sp macro="" textlink="">
      <xdr:nvSpPr>
        <xdr:cNvPr id="542" name="テキスト ボックス 541"/>
        <xdr:cNvSpPr txBox="1"/>
      </xdr:nvSpPr>
      <xdr:spPr>
        <a:xfrm>
          <a:off x="15292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5869</xdr:rowOff>
    </xdr:from>
    <xdr:to>
      <xdr:col>76</xdr:col>
      <xdr:colOff>165100</xdr:colOff>
      <xdr:row>39</xdr:row>
      <xdr:rowOff>107469</xdr:rowOff>
    </xdr:to>
    <xdr:sp macro="" textlink="">
      <xdr:nvSpPr>
        <xdr:cNvPr id="543" name="楕円 542"/>
        <xdr:cNvSpPr/>
      </xdr:nvSpPr>
      <xdr:spPr>
        <a:xfrm>
          <a:off x="14541500" y="66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98596</xdr:rowOff>
    </xdr:from>
    <xdr:ext cx="469744" cy="259045"/>
    <xdr:sp macro="" textlink="">
      <xdr:nvSpPr>
        <xdr:cNvPr id="544" name="テキスト ボックス 543"/>
        <xdr:cNvSpPr txBox="1"/>
      </xdr:nvSpPr>
      <xdr:spPr>
        <a:xfrm>
          <a:off x="14357428" y="67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33791</xdr:rowOff>
    </xdr:from>
    <xdr:to>
      <xdr:col>72</xdr:col>
      <xdr:colOff>38100</xdr:colOff>
      <xdr:row>39</xdr:row>
      <xdr:rowOff>135391</xdr:rowOff>
    </xdr:to>
    <xdr:sp macro="" textlink="">
      <xdr:nvSpPr>
        <xdr:cNvPr id="545" name="楕円 544"/>
        <xdr:cNvSpPr/>
      </xdr:nvSpPr>
      <xdr:spPr>
        <a:xfrm>
          <a:off x="13652500" y="6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126518</xdr:rowOff>
    </xdr:from>
    <xdr:ext cx="378565" cy="259045"/>
    <xdr:sp macro="" textlink="">
      <xdr:nvSpPr>
        <xdr:cNvPr id="546" name="テキスト ボックス 545"/>
        <xdr:cNvSpPr txBox="1"/>
      </xdr:nvSpPr>
      <xdr:spPr>
        <a:xfrm>
          <a:off x="13514017" y="681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47637</xdr:rowOff>
    </xdr:from>
    <xdr:to>
      <xdr:col>67</xdr:col>
      <xdr:colOff>101600</xdr:colOff>
      <xdr:row>39</xdr:row>
      <xdr:rowOff>149237</xdr:rowOff>
    </xdr:to>
    <xdr:sp macro="" textlink="">
      <xdr:nvSpPr>
        <xdr:cNvPr id="547" name="楕円 546"/>
        <xdr:cNvSpPr/>
      </xdr:nvSpPr>
      <xdr:spPr>
        <a:xfrm>
          <a:off x="127635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140364</xdr:rowOff>
    </xdr:from>
    <xdr:ext cx="313932" cy="259045"/>
    <xdr:sp macro="" textlink="">
      <xdr:nvSpPr>
        <xdr:cNvPr id="548" name="テキスト ボックス 547"/>
        <xdr:cNvSpPr txBox="1"/>
      </xdr:nvSpPr>
      <xdr:spPr>
        <a:xfrm>
          <a:off x="12657333" y="6826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18580</xdr:rowOff>
    </xdr:from>
    <xdr:to>
      <xdr:col>85</xdr:col>
      <xdr:colOff>127000</xdr:colOff>
      <xdr:row>76</xdr:row>
      <xdr:rowOff>24842</xdr:rowOff>
    </xdr:to>
    <xdr:cxnSp macro="">
      <xdr:nvCxnSpPr>
        <xdr:cNvPr id="626" name="直線コネクタ 625"/>
        <xdr:cNvCxnSpPr/>
      </xdr:nvCxnSpPr>
      <xdr:spPr>
        <a:xfrm flipV="1">
          <a:off x="15481300" y="13048780"/>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24842</xdr:rowOff>
    </xdr:from>
    <xdr:to>
      <xdr:col>81</xdr:col>
      <xdr:colOff>50800</xdr:colOff>
      <xdr:row>76</xdr:row>
      <xdr:rowOff>42557</xdr:rowOff>
    </xdr:to>
    <xdr:cxnSp macro="">
      <xdr:nvCxnSpPr>
        <xdr:cNvPr id="629" name="直線コネクタ 628"/>
        <xdr:cNvCxnSpPr/>
      </xdr:nvCxnSpPr>
      <xdr:spPr>
        <a:xfrm flipV="1">
          <a:off x="14592300" y="13055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19926</xdr:rowOff>
    </xdr:from>
    <xdr:to>
      <xdr:col>76</xdr:col>
      <xdr:colOff>114300</xdr:colOff>
      <xdr:row>76</xdr:row>
      <xdr:rowOff>42557</xdr:rowOff>
    </xdr:to>
    <xdr:cxnSp macro="">
      <xdr:nvCxnSpPr>
        <xdr:cNvPr id="632" name="直線コネクタ 631"/>
        <xdr:cNvCxnSpPr/>
      </xdr:nvCxnSpPr>
      <xdr:spPr>
        <a:xfrm>
          <a:off x="13703300" y="13050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166078</xdr:rowOff>
    </xdr:from>
    <xdr:to>
      <xdr:col>71</xdr:col>
      <xdr:colOff>177800</xdr:colOff>
      <xdr:row>76</xdr:row>
      <xdr:rowOff>19926</xdr:rowOff>
    </xdr:to>
    <xdr:cxnSp macro="">
      <xdr:nvCxnSpPr>
        <xdr:cNvPr id="635" name="直線コネクタ 634"/>
        <xdr:cNvCxnSpPr/>
      </xdr:nvCxnSpPr>
      <xdr:spPr>
        <a:xfrm>
          <a:off x="12814300" y="13024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139230</xdr:rowOff>
    </xdr:from>
    <xdr:to>
      <xdr:col>85</xdr:col>
      <xdr:colOff>177800</xdr:colOff>
      <xdr:row>76</xdr:row>
      <xdr:rowOff>69380</xdr:rowOff>
    </xdr:to>
    <xdr:sp macro="" textlink="">
      <xdr:nvSpPr>
        <xdr:cNvPr id="645" name="楕円 644"/>
        <xdr:cNvSpPr/>
      </xdr:nvSpPr>
      <xdr:spPr>
        <a:xfrm>
          <a:off x="162687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117657</xdr:rowOff>
    </xdr:from>
    <xdr:ext cx="534377" cy="259045"/>
    <xdr:sp macro="" textlink="">
      <xdr:nvSpPr>
        <xdr:cNvPr id="646" name="公債費該当値テキスト"/>
        <xdr:cNvSpPr txBox="1"/>
      </xdr:nvSpPr>
      <xdr:spPr>
        <a:xfrm>
          <a:off x="16370300" y="12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145491</xdr:rowOff>
    </xdr:from>
    <xdr:to>
      <xdr:col>81</xdr:col>
      <xdr:colOff>101600</xdr:colOff>
      <xdr:row>76</xdr:row>
      <xdr:rowOff>75642</xdr:rowOff>
    </xdr:to>
    <xdr:sp macro="" textlink="">
      <xdr:nvSpPr>
        <xdr:cNvPr id="647" name="楕円 646"/>
        <xdr:cNvSpPr/>
      </xdr:nvSpPr>
      <xdr:spPr>
        <a:xfrm>
          <a:off x="15430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66769</xdr:rowOff>
    </xdr:from>
    <xdr:ext cx="534377" cy="259045"/>
    <xdr:sp macro="" textlink="">
      <xdr:nvSpPr>
        <xdr:cNvPr id="648" name="テキスト ボックス 647"/>
        <xdr:cNvSpPr txBox="1"/>
      </xdr:nvSpPr>
      <xdr:spPr>
        <a:xfrm>
          <a:off x="15214111" y="13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163207</xdr:rowOff>
    </xdr:from>
    <xdr:to>
      <xdr:col>76</xdr:col>
      <xdr:colOff>165100</xdr:colOff>
      <xdr:row>76</xdr:row>
      <xdr:rowOff>93357</xdr:rowOff>
    </xdr:to>
    <xdr:sp macro="" textlink="">
      <xdr:nvSpPr>
        <xdr:cNvPr id="649" name="楕円 648"/>
        <xdr:cNvSpPr/>
      </xdr:nvSpPr>
      <xdr:spPr>
        <a:xfrm>
          <a:off x="14541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84484</xdr:rowOff>
    </xdr:from>
    <xdr:ext cx="534377" cy="259045"/>
    <xdr:sp macro="" textlink="">
      <xdr:nvSpPr>
        <xdr:cNvPr id="650" name="テキスト ボックス 649"/>
        <xdr:cNvSpPr txBox="1"/>
      </xdr:nvSpPr>
      <xdr:spPr>
        <a:xfrm>
          <a:off x="14325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140576</xdr:rowOff>
    </xdr:from>
    <xdr:to>
      <xdr:col>72</xdr:col>
      <xdr:colOff>38100</xdr:colOff>
      <xdr:row>76</xdr:row>
      <xdr:rowOff>70726</xdr:rowOff>
    </xdr:to>
    <xdr:sp macro="" textlink="">
      <xdr:nvSpPr>
        <xdr:cNvPr id="651" name="楕円 650"/>
        <xdr:cNvSpPr/>
      </xdr:nvSpPr>
      <xdr:spPr>
        <a:xfrm>
          <a:off x="13652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61853</xdr:rowOff>
    </xdr:from>
    <xdr:ext cx="534377" cy="259045"/>
    <xdr:sp macro="" textlink="">
      <xdr:nvSpPr>
        <xdr:cNvPr id="652" name="テキスト ボックス 651"/>
        <xdr:cNvSpPr txBox="1"/>
      </xdr:nvSpPr>
      <xdr:spPr>
        <a:xfrm>
          <a:off x="13436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115278</xdr:rowOff>
    </xdr:from>
    <xdr:to>
      <xdr:col>67</xdr:col>
      <xdr:colOff>101600</xdr:colOff>
      <xdr:row>76</xdr:row>
      <xdr:rowOff>45428</xdr:rowOff>
    </xdr:to>
    <xdr:sp macro="" textlink="">
      <xdr:nvSpPr>
        <xdr:cNvPr id="653" name="楕円 652"/>
        <xdr:cNvSpPr/>
      </xdr:nvSpPr>
      <xdr:spPr>
        <a:xfrm>
          <a:off x="12763500" y="129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36555</xdr:rowOff>
    </xdr:from>
    <xdr:ext cx="534377" cy="259045"/>
    <xdr:sp macro="" textlink="">
      <xdr:nvSpPr>
        <xdr:cNvPr id="654" name="テキスト ボックス 653"/>
        <xdr:cNvSpPr txBox="1"/>
      </xdr:nvSpPr>
      <xdr:spPr>
        <a:xfrm>
          <a:off x="12547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33355</xdr:rowOff>
    </xdr:from>
    <xdr:to>
      <xdr:col>85</xdr:col>
      <xdr:colOff>127000</xdr:colOff>
      <xdr:row>98</xdr:row>
      <xdr:rowOff>86894</xdr:rowOff>
    </xdr:to>
    <xdr:cxnSp macro="">
      <xdr:nvCxnSpPr>
        <xdr:cNvPr id="681" name="直線コネクタ 680"/>
        <xdr:cNvCxnSpPr/>
      </xdr:nvCxnSpPr>
      <xdr:spPr>
        <a:xfrm>
          <a:off x="15481300" y="16835455"/>
          <a:ext cx="8382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84105</xdr:rowOff>
    </xdr:from>
    <xdr:to>
      <xdr:col>81</xdr:col>
      <xdr:colOff>50800</xdr:colOff>
      <xdr:row>98</xdr:row>
      <xdr:rowOff>33355</xdr:rowOff>
    </xdr:to>
    <xdr:cxnSp macro="">
      <xdr:nvCxnSpPr>
        <xdr:cNvPr id="684" name="直線コネクタ 683"/>
        <xdr:cNvCxnSpPr/>
      </xdr:nvCxnSpPr>
      <xdr:spPr>
        <a:xfrm>
          <a:off x="14592300" y="16714755"/>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43870</xdr:rowOff>
    </xdr:from>
    <xdr:to>
      <xdr:col>76</xdr:col>
      <xdr:colOff>114300</xdr:colOff>
      <xdr:row>97</xdr:row>
      <xdr:rowOff>84105</xdr:rowOff>
    </xdr:to>
    <xdr:cxnSp macro="">
      <xdr:nvCxnSpPr>
        <xdr:cNvPr id="687" name="直線コネクタ 686"/>
        <xdr:cNvCxnSpPr/>
      </xdr:nvCxnSpPr>
      <xdr:spPr>
        <a:xfrm>
          <a:off x="13703300" y="16674520"/>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43870</xdr:rowOff>
    </xdr:from>
    <xdr:to>
      <xdr:col>71</xdr:col>
      <xdr:colOff>177800</xdr:colOff>
      <xdr:row>98</xdr:row>
      <xdr:rowOff>49312</xdr:rowOff>
    </xdr:to>
    <xdr:cxnSp macro="">
      <xdr:nvCxnSpPr>
        <xdr:cNvPr id="690" name="直線コネクタ 689"/>
        <xdr:cNvCxnSpPr/>
      </xdr:nvCxnSpPr>
      <xdr:spPr>
        <a:xfrm flipV="1">
          <a:off x="12814300" y="16674520"/>
          <a:ext cx="889000" cy="17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36094</xdr:rowOff>
    </xdr:from>
    <xdr:to>
      <xdr:col>85</xdr:col>
      <xdr:colOff>177800</xdr:colOff>
      <xdr:row>98</xdr:row>
      <xdr:rowOff>137694</xdr:rowOff>
    </xdr:to>
    <xdr:sp macro="" textlink="">
      <xdr:nvSpPr>
        <xdr:cNvPr id="700" name="楕円 699"/>
        <xdr:cNvSpPr/>
      </xdr:nvSpPr>
      <xdr:spPr>
        <a:xfrm>
          <a:off x="162687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122471</xdr:rowOff>
    </xdr:from>
    <xdr:ext cx="469744" cy="259045"/>
    <xdr:sp macro="" textlink="">
      <xdr:nvSpPr>
        <xdr:cNvPr id="701" name="積立金該当値テキスト"/>
        <xdr:cNvSpPr txBox="1"/>
      </xdr:nvSpPr>
      <xdr:spPr>
        <a:xfrm>
          <a:off x="16370300" y="1675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154005</xdr:rowOff>
    </xdr:from>
    <xdr:to>
      <xdr:col>81</xdr:col>
      <xdr:colOff>101600</xdr:colOff>
      <xdr:row>98</xdr:row>
      <xdr:rowOff>84155</xdr:rowOff>
    </xdr:to>
    <xdr:sp macro="" textlink="">
      <xdr:nvSpPr>
        <xdr:cNvPr id="702" name="楕円 701"/>
        <xdr:cNvSpPr/>
      </xdr:nvSpPr>
      <xdr:spPr>
        <a:xfrm>
          <a:off x="15430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75282</xdr:rowOff>
    </xdr:from>
    <xdr:ext cx="469744" cy="259045"/>
    <xdr:sp macro="" textlink="">
      <xdr:nvSpPr>
        <xdr:cNvPr id="703" name="テキスト ボックス 702"/>
        <xdr:cNvSpPr txBox="1"/>
      </xdr:nvSpPr>
      <xdr:spPr>
        <a:xfrm>
          <a:off x="15246428" y="168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33305</xdr:rowOff>
    </xdr:from>
    <xdr:to>
      <xdr:col>76</xdr:col>
      <xdr:colOff>165100</xdr:colOff>
      <xdr:row>97</xdr:row>
      <xdr:rowOff>134905</xdr:rowOff>
    </xdr:to>
    <xdr:sp macro="" textlink="">
      <xdr:nvSpPr>
        <xdr:cNvPr id="704" name="楕円 703"/>
        <xdr:cNvSpPr/>
      </xdr:nvSpPr>
      <xdr:spPr>
        <a:xfrm>
          <a:off x="14541500" y="166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126032</xdr:rowOff>
    </xdr:from>
    <xdr:ext cx="469744" cy="259045"/>
    <xdr:sp macro="" textlink="">
      <xdr:nvSpPr>
        <xdr:cNvPr id="705" name="テキスト ボックス 704"/>
        <xdr:cNvSpPr txBox="1"/>
      </xdr:nvSpPr>
      <xdr:spPr>
        <a:xfrm>
          <a:off x="14357428" y="167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164520</xdr:rowOff>
    </xdr:from>
    <xdr:to>
      <xdr:col>72</xdr:col>
      <xdr:colOff>38100</xdr:colOff>
      <xdr:row>97</xdr:row>
      <xdr:rowOff>94670</xdr:rowOff>
    </xdr:to>
    <xdr:sp macro="" textlink="">
      <xdr:nvSpPr>
        <xdr:cNvPr id="706" name="楕円 705"/>
        <xdr:cNvSpPr/>
      </xdr:nvSpPr>
      <xdr:spPr>
        <a:xfrm>
          <a:off x="13652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85797</xdr:rowOff>
    </xdr:from>
    <xdr:ext cx="534377" cy="259045"/>
    <xdr:sp macro="" textlink="">
      <xdr:nvSpPr>
        <xdr:cNvPr id="707" name="テキスト ボックス 706"/>
        <xdr:cNvSpPr txBox="1"/>
      </xdr:nvSpPr>
      <xdr:spPr>
        <a:xfrm>
          <a:off x="13436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169962</xdr:rowOff>
    </xdr:from>
    <xdr:to>
      <xdr:col>67</xdr:col>
      <xdr:colOff>101600</xdr:colOff>
      <xdr:row>98</xdr:row>
      <xdr:rowOff>100112</xdr:rowOff>
    </xdr:to>
    <xdr:sp macro="" textlink="">
      <xdr:nvSpPr>
        <xdr:cNvPr id="708" name="楕円 707"/>
        <xdr:cNvSpPr/>
      </xdr:nvSpPr>
      <xdr:spPr>
        <a:xfrm>
          <a:off x="127635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91239</xdr:rowOff>
    </xdr:from>
    <xdr:ext cx="469744" cy="259045"/>
    <xdr:sp macro="" textlink="">
      <xdr:nvSpPr>
        <xdr:cNvPr id="709" name="テキスト ボックス 708"/>
        <xdr:cNvSpPr txBox="1"/>
      </xdr:nvSpPr>
      <xdr:spPr>
        <a:xfrm>
          <a:off x="12579428" y="168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27495</xdr:rowOff>
    </xdr:from>
    <xdr:to>
      <xdr:col>116</xdr:col>
      <xdr:colOff>63500</xdr:colOff>
      <xdr:row>57</xdr:row>
      <xdr:rowOff>82131</xdr:rowOff>
    </xdr:to>
    <xdr:cxnSp macro="">
      <xdr:nvCxnSpPr>
        <xdr:cNvPr id="795" name="直線コネクタ 794"/>
        <xdr:cNvCxnSpPr/>
      </xdr:nvCxnSpPr>
      <xdr:spPr>
        <a:xfrm flipV="1">
          <a:off x="21323300" y="9800145"/>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82131</xdr:rowOff>
    </xdr:from>
    <xdr:to>
      <xdr:col>111</xdr:col>
      <xdr:colOff>177800</xdr:colOff>
      <xdr:row>57</xdr:row>
      <xdr:rowOff>82969</xdr:rowOff>
    </xdr:to>
    <xdr:cxnSp macro="">
      <xdr:nvCxnSpPr>
        <xdr:cNvPr id="798" name="直線コネクタ 797"/>
        <xdr:cNvCxnSpPr/>
      </xdr:nvCxnSpPr>
      <xdr:spPr>
        <a:xfrm flipV="1">
          <a:off x="20434300" y="9854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82969</xdr:rowOff>
    </xdr:from>
    <xdr:to>
      <xdr:col>107</xdr:col>
      <xdr:colOff>50800</xdr:colOff>
      <xdr:row>57</xdr:row>
      <xdr:rowOff>85293</xdr:rowOff>
    </xdr:to>
    <xdr:cxnSp macro="">
      <xdr:nvCxnSpPr>
        <xdr:cNvPr id="801" name="直線コネクタ 800"/>
        <xdr:cNvCxnSpPr/>
      </xdr:nvCxnSpPr>
      <xdr:spPr>
        <a:xfrm flipV="1">
          <a:off x="19545300" y="985561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58851</xdr:rowOff>
    </xdr:from>
    <xdr:to>
      <xdr:col>102</xdr:col>
      <xdr:colOff>114300</xdr:colOff>
      <xdr:row>57</xdr:row>
      <xdr:rowOff>85293</xdr:rowOff>
    </xdr:to>
    <xdr:cxnSp macro="">
      <xdr:nvCxnSpPr>
        <xdr:cNvPr id="804" name="直線コネクタ 803"/>
        <xdr:cNvCxnSpPr/>
      </xdr:nvCxnSpPr>
      <xdr:spPr>
        <a:xfrm>
          <a:off x="18656300" y="9831501"/>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148145</xdr:rowOff>
    </xdr:from>
    <xdr:to>
      <xdr:col>116</xdr:col>
      <xdr:colOff>114300</xdr:colOff>
      <xdr:row>57</xdr:row>
      <xdr:rowOff>78295</xdr:rowOff>
    </xdr:to>
    <xdr:sp macro="" textlink="">
      <xdr:nvSpPr>
        <xdr:cNvPr id="814" name="楕円 813"/>
        <xdr:cNvSpPr/>
      </xdr:nvSpPr>
      <xdr:spPr>
        <a:xfrm>
          <a:off x="22110700" y="9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171022</xdr:rowOff>
    </xdr:from>
    <xdr:ext cx="469744" cy="259045"/>
    <xdr:sp macro="" textlink="">
      <xdr:nvSpPr>
        <xdr:cNvPr id="815" name="貸付金該当値テキスト"/>
        <xdr:cNvSpPr txBox="1"/>
      </xdr:nvSpPr>
      <xdr:spPr>
        <a:xfrm>
          <a:off x="22212300" y="960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31331</xdr:rowOff>
    </xdr:from>
    <xdr:to>
      <xdr:col>112</xdr:col>
      <xdr:colOff>38100</xdr:colOff>
      <xdr:row>57</xdr:row>
      <xdr:rowOff>132931</xdr:rowOff>
    </xdr:to>
    <xdr:sp macro="" textlink="">
      <xdr:nvSpPr>
        <xdr:cNvPr id="816" name="楕円 815"/>
        <xdr:cNvSpPr/>
      </xdr:nvSpPr>
      <xdr:spPr>
        <a:xfrm>
          <a:off x="212725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149458</xdr:rowOff>
    </xdr:from>
    <xdr:ext cx="469744" cy="259045"/>
    <xdr:sp macro="" textlink="">
      <xdr:nvSpPr>
        <xdr:cNvPr id="817" name="テキスト ボックス 816"/>
        <xdr:cNvSpPr txBox="1"/>
      </xdr:nvSpPr>
      <xdr:spPr>
        <a:xfrm>
          <a:off x="21088428" y="95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32169</xdr:rowOff>
    </xdr:from>
    <xdr:to>
      <xdr:col>107</xdr:col>
      <xdr:colOff>101600</xdr:colOff>
      <xdr:row>57</xdr:row>
      <xdr:rowOff>133769</xdr:rowOff>
    </xdr:to>
    <xdr:sp macro="" textlink="">
      <xdr:nvSpPr>
        <xdr:cNvPr id="818" name="楕円 817"/>
        <xdr:cNvSpPr/>
      </xdr:nvSpPr>
      <xdr:spPr>
        <a:xfrm>
          <a:off x="20383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150296</xdr:rowOff>
    </xdr:from>
    <xdr:ext cx="469744" cy="259045"/>
    <xdr:sp macro="" textlink="">
      <xdr:nvSpPr>
        <xdr:cNvPr id="819" name="テキスト ボックス 818"/>
        <xdr:cNvSpPr txBox="1"/>
      </xdr:nvSpPr>
      <xdr:spPr>
        <a:xfrm>
          <a:off x="20199428"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34493</xdr:rowOff>
    </xdr:from>
    <xdr:to>
      <xdr:col>102</xdr:col>
      <xdr:colOff>165100</xdr:colOff>
      <xdr:row>57</xdr:row>
      <xdr:rowOff>136093</xdr:rowOff>
    </xdr:to>
    <xdr:sp macro="" textlink="">
      <xdr:nvSpPr>
        <xdr:cNvPr id="820" name="楕円 819"/>
        <xdr:cNvSpPr/>
      </xdr:nvSpPr>
      <xdr:spPr>
        <a:xfrm>
          <a:off x="19494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152620</xdr:rowOff>
    </xdr:from>
    <xdr:ext cx="469744" cy="259045"/>
    <xdr:sp macro="" textlink="">
      <xdr:nvSpPr>
        <xdr:cNvPr id="821" name="テキスト ボックス 820"/>
        <xdr:cNvSpPr txBox="1"/>
      </xdr:nvSpPr>
      <xdr:spPr>
        <a:xfrm>
          <a:off x="19310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8051</xdr:rowOff>
    </xdr:from>
    <xdr:to>
      <xdr:col>98</xdr:col>
      <xdr:colOff>38100</xdr:colOff>
      <xdr:row>57</xdr:row>
      <xdr:rowOff>109651</xdr:rowOff>
    </xdr:to>
    <xdr:sp macro="" textlink="">
      <xdr:nvSpPr>
        <xdr:cNvPr id="822" name="楕円 821"/>
        <xdr:cNvSpPr/>
      </xdr:nvSpPr>
      <xdr:spPr>
        <a:xfrm>
          <a:off x="18605500" y="97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126178</xdr:rowOff>
    </xdr:from>
    <xdr:ext cx="469744" cy="259045"/>
    <xdr:sp macro="" textlink="">
      <xdr:nvSpPr>
        <xdr:cNvPr id="823" name="テキスト ボックス 822"/>
        <xdr:cNvSpPr txBox="1"/>
      </xdr:nvSpPr>
      <xdr:spPr>
        <a:xfrm>
          <a:off x="18421428" y="95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169038</xdr:rowOff>
    </xdr:from>
    <xdr:to>
      <xdr:col>116</xdr:col>
      <xdr:colOff>63500</xdr:colOff>
      <xdr:row>76</xdr:row>
      <xdr:rowOff>22371</xdr:rowOff>
    </xdr:to>
    <xdr:cxnSp macro="">
      <xdr:nvCxnSpPr>
        <xdr:cNvPr id="853" name="直線コネクタ 852"/>
        <xdr:cNvCxnSpPr/>
      </xdr:nvCxnSpPr>
      <xdr:spPr>
        <a:xfrm flipV="1">
          <a:off x="21323300" y="13027788"/>
          <a:ext cx="8382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22371</xdr:rowOff>
    </xdr:from>
    <xdr:to>
      <xdr:col>111</xdr:col>
      <xdr:colOff>177800</xdr:colOff>
      <xdr:row>76</xdr:row>
      <xdr:rowOff>31820</xdr:rowOff>
    </xdr:to>
    <xdr:cxnSp macro="">
      <xdr:nvCxnSpPr>
        <xdr:cNvPr id="856" name="直線コネクタ 855"/>
        <xdr:cNvCxnSpPr/>
      </xdr:nvCxnSpPr>
      <xdr:spPr>
        <a:xfrm flipV="1">
          <a:off x="20434300" y="1305257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31820</xdr:rowOff>
    </xdr:from>
    <xdr:to>
      <xdr:col>107</xdr:col>
      <xdr:colOff>50800</xdr:colOff>
      <xdr:row>76</xdr:row>
      <xdr:rowOff>63272</xdr:rowOff>
    </xdr:to>
    <xdr:cxnSp macro="">
      <xdr:nvCxnSpPr>
        <xdr:cNvPr id="859" name="直線コネクタ 858"/>
        <xdr:cNvCxnSpPr/>
      </xdr:nvCxnSpPr>
      <xdr:spPr>
        <a:xfrm flipV="1">
          <a:off x="19545300" y="13062020"/>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63272</xdr:rowOff>
    </xdr:from>
    <xdr:to>
      <xdr:col>102</xdr:col>
      <xdr:colOff>114300</xdr:colOff>
      <xdr:row>76</xdr:row>
      <xdr:rowOff>138481</xdr:rowOff>
    </xdr:to>
    <xdr:cxnSp macro="">
      <xdr:nvCxnSpPr>
        <xdr:cNvPr id="862" name="直線コネクタ 861"/>
        <xdr:cNvCxnSpPr/>
      </xdr:nvCxnSpPr>
      <xdr:spPr>
        <a:xfrm flipV="1">
          <a:off x="18656300" y="13093472"/>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118237</xdr:rowOff>
    </xdr:from>
    <xdr:to>
      <xdr:col>116</xdr:col>
      <xdr:colOff>114300</xdr:colOff>
      <xdr:row>76</xdr:row>
      <xdr:rowOff>48388</xdr:rowOff>
    </xdr:to>
    <xdr:sp macro="" textlink="">
      <xdr:nvSpPr>
        <xdr:cNvPr id="872" name="楕円 871"/>
        <xdr:cNvSpPr/>
      </xdr:nvSpPr>
      <xdr:spPr>
        <a:xfrm>
          <a:off x="221107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96664</xdr:rowOff>
    </xdr:from>
    <xdr:ext cx="534377" cy="259045"/>
    <xdr:sp macro="" textlink="">
      <xdr:nvSpPr>
        <xdr:cNvPr id="873" name="繰出金該当値テキスト"/>
        <xdr:cNvSpPr txBox="1"/>
      </xdr:nvSpPr>
      <xdr:spPr>
        <a:xfrm>
          <a:off x="22212300" y="129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143021</xdr:rowOff>
    </xdr:from>
    <xdr:to>
      <xdr:col>112</xdr:col>
      <xdr:colOff>38100</xdr:colOff>
      <xdr:row>76</xdr:row>
      <xdr:rowOff>73171</xdr:rowOff>
    </xdr:to>
    <xdr:sp macro="" textlink="">
      <xdr:nvSpPr>
        <xdr:cNvPr id="874" name="楕円 873"/>
        <xdr:cNvSpPr/>
      </xdr:nvSpPr>
      <xdr:spPr>
        <a:xfrm>
          <a:off x="212725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64298</xdr:rowOff>
    </xdr:from>
    <xdr:ext cx="534377" cy="259045"/>
    <xdr:sp macro="" textlink="">
      <xdr:nvSpPr>
        <xdr:cNvPr id="875" name="テキスト ボックス 874"/>
        <xdr:cNvSpPr txBox="1"/>
      </xdr:nvSpPr>
      <xdr:spPr>
        <a:xfrm>
          <a:off x="21056111" y="130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152470</xdr:rowOff>
    </xdr:from>
    <xdr:to>
      <xdr:col>107</xdr:col>
      <xdr:colOff>101600</xdr:colOff>
      <xdr:row>76</xdr:row>
      <xdr:rowOff>82620</xdr:rowOff>
    </xdr:to>
    <xdr:sp macro="" textlink="">
      <xdr:nvSpPr>
        <xdr:cNvPr id="876" name="楕円 875"/>
        <xdr:cNvSpPr/>
      </xdr:nvSpPr>
      <xdr:spPr>
        <a:xfrm>
          <a:off x="20383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73747</xdr:rowOff>
    </xdr:from>
    <xdr:ext cx="534377" cy="259045"/>
    <xdr:sp macro="" textlink="">
      <xdr:nvSpPr>
        <xdr:cNvPr id="877" name="テキスト ボックス 876"/>
        <xdr:cNvSpPr txBox="1"/>
      </xdr:nvSpPr>
      <xdr:spPr>
        <a:xfrm>
          <a:off x="20167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12472</xdr:rowOff>
    </xdr:from>
    <xdr:to>
      <xdr:col>102</xdr:col>
      <xdr:colOff>165100</xdr:colOff>
      <xdr:row>76</xdr:row>
      <xdr:rowOff>114072</xdr:rowOff>
    </xdr:to>
    <xdr:sp macro="" textlink="">
      <xdr:nvSpPr>
        <xdr:cNvPr id="878" name="楕円 877"/>
        <xdr:cNvSpPr/>
      </xdr:nvSpPr>
      <xdr:spPr>
        <a:xfrm>
          <a:off x="19494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130598</xdr:rowOff>
    </xdr:from>
    <xdr:ext cx="534377" cy="259045"/>
    <xdr:sp macro="" textlink="">
      <xdr:nvSpPr>
        <xdr:cNvPr id="879" name="テキスト ボックス 878"/>
        <xdr:cNvSpPr txBox="1"/>
      </xdr:nvSpPr>
      <xdr:spPr>
        <a:xfrm>
          <a:off x="19278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87681</xdr:rowOff>
    </xdr:from>
    <xdr:to>
      <xdr:col>98</xdr:col>
      <xdr:colOff>38100</xdr:colOff>
      <xdr:row>77</xdr:row>
      <xdr:rowOff>17831</xdr:rowOff>
    </xdr:to>
    <xdr:sp macro="" textlink="">
      <xdr:nvSpPr>
        <xdr:cNvPr id="880" name="楕円 879"/>
        <xdr:cNvSpPr/>
      </xdr:nvSpPr>
      <xdr:spPr>
        <a:xfrm>
          <a:off x="18605500" y="131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34358</xdr:rowOff>
    </xdr:from>
    <xdr:ext cx="534377" cy="259045"/>
    <xdr:sp macro="" textlink="">
      <xdr:nvSpPr>
        <xdr:cNvPr id="881" name="テキスト ボックス 880"/>
        <xdr:cNvSpPr txBox="1"/>
      </xdr:nvSpPr>
      <xdr:spPr>
        <a:xfrm>
          <a:off x="18389111" y="12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歳出決算総額に対する市民一人当たりコストは、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446,966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大半の性質別歳出については、類似団体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主な構成項目である人件費では、市民一人当たり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円上回っている状況であ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その一因として、市町合併により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広大な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面積を有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支所や住民センターのほか、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多数点在する公共施設における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行政需要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に見合う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人員配置を行って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きたことが考えられるが、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高水準であることを踏まえ類似団体との比較・検討が必要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円上回っており、管理施設数が多数に上ることからと考えられる。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64,728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公共施設の多くが老朽化しており、補修や建替えに多額の費用が必要となることが想定されるため、公共施設等総合管理計画や今後策定を予定している個別施設計画に基づき、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十分な検討を重ね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たうえで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施設の集約・統廃合を進める必要がある。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74,275
73,949
279.25
34,961,274
33,198,416
211,124
19,782,658
34,142,065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116840</xdr:rowOff>
    </xdr:from>
    <xdr:to>
      <xdr:col>24</xdr:col>
      <xdr:colOff>63500</xdr:colOff>
      <xdr:row>33</xdr:row>
      <xdr:rowOff>147472</xdr:rowOff>
    </xdr:to>
    <xdr:cxnSp macro="">
      <xdr:nvCxnSpPr>
        <xdr:cNvPr id="59" name="直線コネクタ 58"/>
        <xdr:cNvCxnSpPr/>
      </xdr:nvCxnSpPr>
      <xdr:spPr>
        <a:xfrm flipV="1">
          <a:off x="3797300" y="577469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2083</xdr:rowOff>
    </xdr:from>
    <xdr:to>
      <xdr:col>19</xdr:col>
      <xdr:colOff>177800</xdr:colOff>
      <xdr:row>33</xdr:row>
      <xdr:rowOff>147472</xdr:rowOff>
    </xdr:to>
    <xdr:cxnSp macro="">
      <xdr:nvCxnSpPr>
        <xdr:cNvPr id="62" name="直線コネクタ 61"/>
        <xdr:cNvCxnSpPr/>
      </xdr:nvCxnSpPr>
      <xdr:spPr>
        <a:xfrm>
          <a:off x="2908300" y="56599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159817</xdr:rowOff>
    </xdr:from>
    <xdr:to>
      <xdr:col>15</xdr:col>
      <xdr:colOff>50800</xdr:colOff>
      <xdr:row>33</xdr:row>
      <xdr:rowOff>2083</xdr:rowOff>
    </xdr:to>
    <xdr:cxnSp macro="">
      <xdr:nvCxnSpPr>
        <xdr:cNvPr id="65" name="直線コネクタ 64"/>
        <xdr:cNvCxnSpPr/>
      </xdr:nvCxnSpPr>
      <xdr:spPr>
        <a:xfrm>
          <a:off x="2019300" y="56462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159817</xdr:rowOff>
    </xdr:from>
    <xdr:to>
      <xdr:col>10</xdr:col>
      <xdr:colOff>114300</xdr:colOff>
      <xdr:row>33</xdr:row>
      <xdr:rowOff>35001</xdr:rowOff>
    </xdr:to>
    <xdr:cxnSp macro="">
      <xdr:nvCxnSpPr>
        <xdr:cNvPr id="68" name="直線コネクタ 67"/>
        <xdr:cNvCxnSpPr/>
      </xdr:nvCxnSpPr>
      <xdr:spPr>
        <a:xfrm flipV="1">
          <a:off x="1130300" y="564621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66040</xdr:rowOff>
    </xdr:from>
    <xdr:to>
      <xdr:col>24</xdr:col>
      <xdr:colOff>114300</xdr:colOff>
      <xdr:row>33</xdr:row>
      <xdr:rowOff>167640</xdr:rowOff>
    </xdr:to>
    <xdr:sp macro="" textlink="">
      <xdr:nvSpPr>
        <xdr:cNvPr id="78" name="楕円 77"/>
        <xdr:cNvSpPr/>
      </xdr:nvSpPr>
      <xdr:spPr>
        <a:xfrm>
          <a:off x="45847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88917</xdr:rowOff>
    </xdr:from>
    <xdr:ext cx="469744" cy="259045"/>
    <xdr:sp macro="" textlink="">
      <xdr:nvSpPr>
        <xdr:cNvPr id="79" name="議会費該当値テキスト"/>
        <xdr:cNvSpPr txBox="1"/>
      </xdr:nvSpPr>
      <xdr:spPr>
        <a:xfrm>
          <a:off x="4686300" y="557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96672</xdr:rowOff>
    </xdr:from>
    <xdr:to>
      <xdr:col>20</xdr:col>
      <xdr:colOff>38100</xdr:colOff>
      <xdr:row>34</xdr:row>
      <xdr:rowOff>26822</xdr:rowOff>
    </xdr:to>
    <xdr:sp macro="" textlink="">
      <xdr:nvSpPr>
        <xdr:cNvPr id="80" name="楕円 79"/>
        <xdr:cNvSpPr/>
      </xdr:nvSpPr>
      <xdr:spPr>
        <a:xfrm>
          <a:off x="3746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43349</xdr:rowOff>
    </xdr:from>
    <xdr:ext cx="469744" cy="259045"/>
    <xdr:sp macro="" textlink="">
      <xdr:nvSpPr>
        <xdr:cNvPr id="81" name="テキスト ボックス 80"/>
        <xdr:cNvSpPr txBox="1"/>
      </xdr:nvSpPr>
      <xdr:spPr>
        <a:xfrm>
          <a:off x="3562428" y="55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122733</xdr:rowOff>
    </xdr:from>
    <xdr:to>
      <xdr:col>15</xdr:col>
      <xdr:colOff>101600</xdr:colOff>
      <xdr:row>33</xdr:row>
      <xdr:rowOff>52883</xdr:rowOff>
    </xdr:to>
    <xdr:sp macro="" textlink="">
      <xdr:nvSpPr>
        <xdr:cNvPr id="82" name="楕円 81"/>
        <xdr:cNvSpPr/>
      </xdr:nvSpPr>
      <xdr:spPr>
        <a:xfrm>
          <a:off x="2857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69410</xdr:rowOff>
    </xdr:from>
    <xdr:ext cx="469744" cy="259045"/>
    <xdr:sp macro="" textlink="">
      <xdr:nvSpPr>
        <xdr:cNvPr id="83" name="テキスト ボックス 82"/>
        <xdr:cNvSpPr txBox="1"/>
      </xdr:nvSpPr>
      <xdr:spPr>
        <a:xfrm>
          <a:off x="2673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109017</xdr:rowOff>
    </xdr:from>
    <xdr:to>
      <xdr:col>10</xdr:col>
      <xdr:colOff>165100</xdr:colOff>
      <xdr:row>33</xdr:row>
      <xdr:rowOff>39167</xdr:rowOff>
    </xdr:to>
    <xdr:sp macro="" textlink="">
      <xdr:nvSpPr>
        <xdr:cNvPr id="84" name="楕円 83"/>
        <xdr:cNvSpPr/>
      </xdr:nvSpPr>
      <xdr:spPr>
        <a:xfrm>
          <a:off x="1968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55694</xdr:rowOff>
    </xdr:from>
    <xdr:ext cx="469744" cy="259045"/>
    <xdr:sp macro="" textlink="">
      <xdr:nvSpPr>
        <xdr:cNvPr id="85" name="テキスト ボックス 84"/>
        <xdr:cNvSpPr txBox="1"/>
      </xdr:nvSpPr>
      <xdr:spPr>
        <a:xfrm>
          <a:off x="1784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155651</xdr:rowOff>
    </xdr:from>
    <xdr:to>
      <xdr:col>6</xdr:col>
      <xdr:colOff>38100</xdr:colOff>
      <xdr:row>33</xdr:row>
      <xdr:rowOff>85801</xdr:rowOff>
    </xdr:to>
    <xdr:sp macro="" textlink="">
      <xdr:nvSpPr>
        <xdr:cNvPr id="86" name="楕円 85"/>
        <xdr:cNvSpPr/>
      </xdr:nvSpPr>
      <xdr:spPr>
        <a:xfrm>
          <a:off x="1079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102328</xdr:rowOff>
    </xdr:from>
    <xdr:ext cx="469744" cy="259045"/>
    <xdr:sp macro="" textlink="">
      <xdr:nvSpPr>
        <xdr:cNvPr id="87" name="テキスト ボックス 86"/>
        <xdr:cNvSpPr txBox="1"/>
      </xdr:nvSpPr>
      <xdr:spPr>
        <a:xfrm>
          <a:off x="895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69812</xdr:rowOff>
    </xdr:from>
    <xdr:to>
      <xdr:col>24</xdr:col>
      <xdr:colOff>63500</xdr:colOff>
      <xdr:row>58</xdr:row>
      <xdr:rowOff>21565</xdr:rowOff>
    </xdr:to>
    <xdr:cxnSp macro="">
      <xdr:nvCxnSpPr>
        <xdr:cNvPr id="117" name="直線コネクタ 116"/>
        <xdr:cNvCxnSpPr/>
      </xdr:nvCxnSpPr>
      <xdr:spPr>
        <a:xfrm>
          <a:off x="3797300" y="9328112"/>
          <a:ext cx="838200" cy="6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69812</xdr:rowOff>
    </xdr:from>
    <xdr:to>
      <xdr:col>19</xdr:col>
      <xdr:colOff>177800</xdr:colOff>
      <xdr:row>57</xdr:row>
      <xdr:rowOff>40666</xdr:rowOff>
    </xdr:to>
    <xdr:cxnSp macro="">
      <xdr:nvCxnSpPr>
        <xdr:cNvPr id="120" name="直線コネクタ 119"/>
        <xdr:cNvCxnSpPr/>
      </xdr:nvCxnSpPr>
      <xdr:spPr>
        <a:xfrm flipV="1">
          <a:off x="2908300" y="9328112"/>
          <a:ext cx="889000" cy="4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126556</xdr:rowOff>
    </xdr:from>
    <xdr:to>
      <xdr:col>15</xdr:col>
      <xdr:colOff>50800</xdr:colOff>
      <xdr:row>57</xdr:row>
      <xdr:rowOff>40666</xdr:rowOff>
    </xdr:to>
    <xdr:cxnSp macro="">
      <xdr:nvCxnSpPr>
        <xdr:cNvPr id="123" name="直線コネクタ 122"/>
        <xdr:cNvCxnSpPr/>
      </xdr:nvCxnSpPr>
      <xdr:spPr>
        <a:xfrm>
          <a:off x="2019300" y="9384856"/>
          <a:ext cx="889000" cy="4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126556</xdr:rowOff>
    </xdr:from>
    <xdr:to>
      <xdr:col>10</xdr:col>
      <xdr:colOff>114300</xdr:colOff>
      <xdr:row>57</xdr:row>
      <xdr:rowOff>108026</xdr:rowOff>
    </xdr:to>
    <xdr:cxnSp macro="">
      <xdr:nvCxnSpPr>
        <xdr:cNvPr id="126" name="直線コネクタ 125"/>
        <xdr:cNvCxnSpPr/>
      </xdr:nvCxnSpPr>
      <xdr:spPr>
        <a:xfrm flipV="1">
          <a:off x="1130300" y="9384856"/>
          <a:ext cx="889000" cy="4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142215</xdr:rowOff>
    </xdr:from>
    <xdr:to>
      <xdr:col>24</xdr:col>
      <xdr:colOff>114300</xdr:colOff>
      <xdr:row>58</xdr:row>
      <xdr:rowOff>72365</xdr:rowOff>
    </xdr:to>
    <xdr:sp macro="" textlink="">
      <xdr:nvSpPr>
        <xdr:cNvPr id="136" name="楕円 135"/>
        <xdr:cNvSpPr/>
      </xdr:nvSpPr>
      <xdr:spPr>
        <a:xfrm>
          <a:off x="4584700" y="99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120642</xdr:rowOff>
    </xdr:from>
    <xdr:ext cx="534377" cy="259045"/>
    <xdr:sp macro="" textlink="">
      <xdr:nvSpPr>
        <xdr:cNvPr id="137" name="総務費該当値テキスト"/>
        <xdr:cNvSpPr txBox="1"/>
      </xdr:nvSpPr>
      <xdr:spPr>
        <a:xfrm>
          <a:off x="4686300" y="9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19012</xdr:rowOff>
    </xdr:from>
    <xdr:to>
      <xdr:col>20</xdr:col>
      <xdr:colOff>38100</xdr:colOff>
      <xdr:row>54</xdr:row>
      <xdr:rowOff>120612</xdr:rowOff>
    </xdr:to>
    <xdr:sp macro="" textlink="">
      <xdr:nvSpPr>
        <xdr:cNvPr id="138" name="楕円 137"/>
        <xdr:cNvSpPr/>
      </xdr:nvSpPr>
      <xdr:spPr>
        <a:xfrm>
          <a:off x="3746500" y="92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137139</xdr:rowOff>
    </xdr:from>
    <xdr:ext cx="534377" cy="259045"/>
    <xdr:sp macro="" textlink="">
      <xdr:nvSpPr>
        <xdr:cNvPr id="139" name="テキスト ボックス 138"/>
        <xdr:cNvSpPr txBox="1"/>
      </xdr:nvSpPr>
      <xdr:spPr>
        <a:xfrm>
          <a:off x="3530111" y="90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161316</xdr:rowOff>
    </xdr:from>
    <xdr:to>
      <xdr:col>15</xdr:col>
      <xdr:colOff>101600</xdr:colOff>
      <xdr:row>57</xdr:row>
      <xdr:rowOff>91466</xdr:rowOff>
    </xdr:to>
    <xdr:sp macro="" textlink="">
      <xdr:nvSpPr>
        <xdr:cNvPr id="140" name="楕円 139"/>
        <xdr:cNvSpPr/>
      </xdr:nvSpPr>
      <xdr:spPr>
        <a:xfrm>
          <a:off x="2857500" y="97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82593</xdr:rowOff>
    </xdr:from>
    <xdr:ext cx="534377" cy="259045"/>
    <xdr:sp macro="" textlink="">
      <xdr:nvSpPr>
        <xdr:cNvPr id="141" name="テキスト ボックス 140"/>
        <xdr:cNvSpPr txBox="1"/>
      </xdr:nvSpPr>
      <xdr:spPr>
        <a:xfrm>
          <a:off x="2641111" y="98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75756</xdr:rowOff>
    </xdr:from>
    <xdr:to>
      <xdr:col>10</xdr:col>
      <xdr:colOff>165100</xdr:colOff>
      <xdr:row>55</xdr:row>
      <xdr:rowOff>5906</xdr:rowOff>
    </xdr:to>
    <xdr:sp macro="" textlink="">
      <xdr:nvSpPr>
        <xdr:cNvPr id="142" name="楕円 141"/>
        <xdr:cNvSpPr/>
      </xdr:nvSpPr>
      <xdr:spPr>
        <a:xfrm>
          <a:off x="1968500" y="9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22433</xdr:rowOff>
    </xdr:from>
    <xdr:ext cx="534377" cy="259045"/>
    <xdr:sp macro="" textlink="">
      <xdr:nvSpPr>
        <xdr:cNvPr id="143" name="テキスト ボックス 142"/>
        <xdr:cNvSpPr txBox="1"/>
      </xdr:nvSpPr>
      <xdr:spPr>
        <a:xfrm>
          <a:off x="1752111" y="91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57226</xdr:rowOff>
    </xdr:from>
    <xdr:to>
      <xdr:col>6</xdr:col>
      <xdr:colOff>38100</xdr:colOff>
      <xdr:row>57</xdr:row>
      <xdr:rowOff>158826</xdr:rowOff>
    </xdr:to>
    <xdr:sp macro="" textlink="">
      <xdr:nvSpPr>
        <xdr:cNvPr id="144" name="楕円 143"/>
        <xdr:cNvSpPr/>
      </xdr:nvSpPr>
      <xdr:spPr>
        <a:xfrm>
          <a:off x="1079500" y="98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149953</xdr:rowOff>
    </xdr:from>
    <xdr:ext cx="534377" cy="259045"/>
    <xdr:sp macro="" textlink="">
      <xdr:nvSpPr>
        <xdr:cNvPr id="145" name="テキスト ボックス 144"/>
        <xdr:cNvSpPr txBox="1"/>
      </xdr:nvSpPr>
      <xdr:spPr>
        <a:xfrm>
          <a:off x="863111" y="99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90374</xdr:rowOff>
    </xdr:from>
    <xdr:to>
      <xdr:col>24</xdr:col>
      <xdr:colOff>63500</xdr:colOff>
      <xdr:row>75</xdr:row>
      <xdr:rowOff>112141</xdr:rowOff>
    </xdr:to>
    <xdr:cxnSp macro="">
      <xdr:nvCxnSpPr>
        <xdr:cNvPr id="175" name="直線コネクタ 174"/>
        <xdr:cNvCxnSpPr/>
      </xdr:nvCxnSpPr>
      <xdr:spPr>
        <a:xfrm>
          <a:off x="3797300" y="12949124"/>
          <a:ext cx="8382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90374</xdr:rowOff>
    </xdr:from>
    <xdr:to>
      <xdr:col>19</xdr:col>
      <xdr:colOff>177800</xdr:colOff>
      <xdr:row>76</xdr:row>
      <xdr:rowOff>49961</xdr:rowOff>
    </xdr:to>
    <xdr:cxnSp macro="">
      <xdr:nvCxnSpPr>
        <xdr:cNvPr id="178" name="直線コネクタ 177"/>
        <xdr:cNvCxnSpPr/>
      </xdr:nvCxnSpPr>
      <xdr:spPr>
        <a:xfrm flipV="1">
          <a:off x="2908300" y="12949124"/>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163703</xdr:rowOff>
    </xdr:from>
    <xdr:to>
      <xdr:col>15</xdr:col>
      <xdr:colOff>50800</xdr:colOff>
      <xdr:row>76</xdr:row>
      <xdr:rowOff>49961</xdr:rowOff>
    </xdr:to>
    <xdr:cxnSp macro="">
      <xdr:nvCxnSpPr>
        <xdr:cNvPr id="181" name="直線コネクタ 180"/>
        <xdr:cNvCxnSpPr/>
      </xdr:nvCxnSpPr>
      <xdr:spPr>
        <a:xfrm>
          <a:off x="2019300" y="1302245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163703</xdr:rowOff>
    </xdr:from>
    <xdr:to>
      <xdr:col>10</xdr:col>
      <xdr:colOff>114300</xdr:colOff>
      <xdr:row>77</xdr:row>
      <xdr:rowOff>70002</xdr:rowOff>
    </xdr:to>
    <xdr:cxnSp macro="">
      <xdr:nvCxnSpPr>
        <xdr:cNvPr id="184" name="直線コネクタ 183"/>
        <xdr:cNvCxnSpPr/>
      </xdr:nvCxnSpPr>
      <xdr:spPr>
        <a:xfrm flipV="1">
          <a:off x="1130300" y="13022453"/>
          <a:ext cx="889000" cy="2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61341</xdr:rowOff>
    </xdr:from>
    <xdr:to>
      <xdr:col>24</xdr:col>
      <xdr:colOff>114300</xdr:colOff>
      <xdr:row>75</xdr:row>
      <xdr:rowOff>162942</xdr:rowOff>
    </xdr:to>
    <xdr:sp macro="" textlink="">
      <xdr:nvSpPr>
        <xdr:cNvPr id="194" name="楕円 193"/>
        <xdr:cNvSpPr/>
      </xdr:nvSpPr>
      <xdr:spPr>
        <a:xfrm>
          <a:off x="4584700" y="129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84218</xdr:rowOff>
    </xdr:from>
    <xdr:ext cx="599010" cy="259045"/>
    <xdr:sp macro="" textlink="">
      <xdr:nvSpPr>
        <xdr:cNvPr id="195" name="民生費該当値テキスト"/>
        <xdr:cNvSpPr txBox="1"/>
      </xdr:nvSpPr>
      <xdr:spPr>
        <a:xfrm>
          <a:off x="4686300" y="1277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39574</xdr:rowOff>
    </xdr:from>
    <xdr:to>
      <xdr:col>20</xdr:col>
      <xdr:colOff>38100</xdr:colOff>
      <xdr:row>75</xdr:row>
      <xdr:rowOff>141174</xdr:rowOff>
    </xdr:to>
    <xdr:sp macro="" textlink="">
      <xdr:nvSpPr>
        <xdr:cNvPr id="196" name="楕円 195"/>
        <xdr:cNvSpPr/>
      </xdr:nvSpPr>
      <xdr:spPr>
        <a:xfrm>
          <a:off x="37465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157701</xdr:rowOff>
    </xdr:from>
    <xdr:ext cx="599010" cy="259045"/>
    <xdr:sp macro="" textlink="">
      <xdr:nvSpPr>
        <xdr:cNvPr id="197" name="テキスト ボックス 196"/>
        <xdr:cNvSpPr txBox="1"/>
      </xdr:nvSpPr>
      <xdr:spPr>
        <a:xfrm>
          <a:off x="3497795" y="12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170611</xdr:rowOff>
    </xdr:from>
    <xdr:to>
      <xdr:col>15</xdr:col>
      <xdr:colOff>101600</xdr:colOff>
      <xdr:row>76</xdr:row>
      <xdr:rowOff>100761</xdr:rowOff>
    </xdr:to>
    <xdr:sp macro="" textlink="">
      <xdr:nvSpPr>
        <xdr:cNvPr id="198" name="楕円 197"/>
        <xdr:cNvSpPr/>
      </xdr:nvSpPr>
      <xdr:spPr>
        <a:xfrm>
          <a:off x="2857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91888</xdr:rowOff>
    </xdr:from>
    <xdr:ext cx="599010" cy="259045"/>
    <xdr:sp macro="" textlink="">
      <xdr:nvSpPr>
        <xdr:cNvPr id="199" name="テキスト ボックス 198"/>
        <xdr:cNvSpPr txBox="1"/>
      </xdr:nvSpPr>
      <xdr:spPr>
        <a:xfrm>
          <a:off x="2608795"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112903</xdr:rowOff>
    </xdr:from>
    <xdr:to>
      <xdr:col>10</xdr:col>
      <xdr:colOff>165100</xdr:colOff>
      <xdr:row>76</xdr:row>
      <xdr:rowOff>43053</xdr:rowOff>
    </xdr:to>
    <xdr:sp macro="" textlink="">
      <xdr:nvSpPr>
        <xdr:cNvPr id="200" name="楕円 199"/>
        <xdr:cNvSpPr/>
      </xdr:nvSpPr>
      <xdr:spPr>
        <a:xfrm>
          <a:off x="1968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59580</xdr:rowOff>
    </xdr:from>
    <xdr:ext cx="599010" cy="259045"/>
    <xdr:sp macro="" textlink="">
      <xdr:nvSpPr>
        <xdr:cNvPr id="201" name="テキスト ボックス 200"/>
        <xdr:cNvSpPr txBox="1"/>
      </xdr:nvSpPr>
      <xdr:spPr>
        <a:xfrm>
          <a:off x="1719795" y="1274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19202</xdr:rowOff>
    </xdr:from>
    <xdr:to>
      <xdr:col>6</xdr:col>
      <xdr:colOff>38100</xdr:colOff>
      <xdr:row>77</xdr:row>
      <xdr:rowOff>120802</xdr:rowOff>
    </xdr:to>
    <xdr:sp macro="" textlink="">
      <xdr:nvSpPr>
        <xdr:cNvPr id="202" name="楕円 201"/>
        <xdr:cNvSpPr/>
      </xdr:nvSpPr>
      <xdr:spPr>
        <a:xfrm>
          <a:off x="1079500" y="132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137329</xdr:rowOff>
    </xdr:from>
    <xdr:ext cx="599010" cy="259045"/>
    <xdr:sp macro="" textlink="">
      <xdr:nvSpPr>
        <xdr:cNvPr id="203" name="テキスト ボックス 202"/>
        <xdr:cNvSpPr txBox="1"/>
      </xdr:nvSpPr>
      <xdr:spPr>
        <a:xfrm>
          <a:off x="830795" y="129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100661</xdr:rowOff>
    </xdr:from>
    <xdr:to>
      <xdr:col>24</xdr:col>
      <xdr:colOff>63500</xdr:colOff>
      <xdr:row>96</xdr:row>
      <xdr:rowOff>14960</xdr:rowOff>
    </xdr:to>
    <xdr:cxnSp macro="">
      <xdr:nvCxnSpPr>
        <xdr:cNvPr id="232" name="直線コネクタ 231"/>
        <xdr:cNvCxnSpPr/>
      </xdr:nvCxnSpPr>
      <xdr:spPr>
        <a:xfrm flipV="1">
          <a:off x="3797300" y="16216961"/>
          <a:ext cx="838200" cy="2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14960</xdr:rowOff>
    </xdr:from>
    <xdr:to>
      <xdr:col>19</xdr:col>
      <xdr:colOff>177800</xdr:colOff>
      <xdr:row>96</xdr:row>
      <xdr:rowOff>56248</xdr:rowOff>
    </xdr:to>
    <xdr:cxnSp macro="">
      <xdr:nvCxnSpPr>
        <xdr:cNvPr id="235" name="直線コネクタ 234"/>
        <xdr:cNvCxnSpPr/>
      </xdr:nvCxnSpPr>
      <xdr:spPr>
        <a:xfrm flipV="1">
          <a:off x="2908300" y="16474160"/>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56248</xdr:rowOff>
    </xdr:from>
    <xdr:to>
      <xdr:col>15</xdr:col>
      <xdr:colOff>50800</xdr:colOff>
      <xdr:row>96</xdr:row>
      <xdr:rowOff>57734</xdr:rowOff>
    </xdr:to>
    <xdr:cxnSp macro="">
      <xdr:nvCxnSpPr>
        <xdr:cNvPr id="238" name="直線コネクタ 237"/>
        <xdr:cNvCxnSpPr/>
      </xdr:nvCxnSpPr>
      <xdr:spPr>
        <a:xfrm flipV="1">
          <a:off x="2019300" y="165154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49364</xdr:rowOff>
    </xdr:from>
    <xdr:to>
      <xdr:col>10</xdr:col>
      <xdr:colOff>114300</xdr:colOff>
      <xdr:row>96</xdr:row>
      <xdr:rowOff>57734</xdr:rowOff>
    </xdr:to>
    <xdr:cxnSp macro="">
      <xdr:nvCxnSpPr>
        <xdr:cNvPr id="241" name="直線コネクタ 240"/>
        <xdr:cNvCxnSpPr/>
      </xdr:nvCxnSpPr>
      <xdr:spPr>
        <a:xfrm>
          <a:off x="1130300" y="15651314"/>
          <a:ext cx="889000" cy="8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49861</xdr:rowOff>
    </xdr:from>
    <xdr:to>
      <xdr:col>24</xdr:col>
      <xdr:colOff>114300</xdr:colOff>
      <xdr:row>94</xdr:row>
      <xdr:rowOff>151461</xdr:rowOff>
    </xdr:to>
    <xdr:sp macro="" textlink="">
      <xdr:nvSpPr>
        <xdr:cNvPr id="251" name="楕円 250"/>
        <xdr:cNvSpPr/>
      </xdr:nvSpPr>
      <xdr:spPr>
        <a:xfrm>
          <a:off x="4584700" y="161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72738</xdr:rowOff>
    </xdr:from>
    <xdr:ext cx="534377" cy="259045"/>
    <xdr:sp macro="" textlink="">
      <xdr:nvSpPr>
        <xdr:cNvPr id="252" name="衛生費該当値テキスト"/>
        <xdr:cNvSpPr txBox="1"/>
      </xdr:nvSpPr>
      <xdr:spPr>
        <a:xfrm>
          <a:off x="4686300" y="160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135610</xdr:rowOff>
    </xdr:from>
    <xdr:to>
      <xdr:col>20</xdr:col>
      <xdr:colOff>38100</xdr:colOff>
      <xdr:row>96</xdr:row>
      <xdr:rowOff>65760</xdr:rowOff>
    </xdr:to>
    <xdr:sp macro="" textlink="">
      <xdr:nvSpPr>
        <xdr:cNvPr id="253" name="楕円 252"/>
        <xdr:cNvSpPr/>
      </xdr:nvSpPr>
      <xdr:spPr>
        <a:xfrm>
          <a:off x="3746500" y="164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82287</xdr:rowOff>
    </xdr:from>
    <xdr:ext cx="534377" cy="259045"/>
    <xdr:sp macro="" textlink="">
      <xdr:nvSpPr>
        <xdr:cNvPr id="254" name="テキスト ボックス 253"/>
        <xdr:cNvSpPr txBox="1"/>
      </xdr:nvSpPr>
      <xdr:spPr>
        <a:xfrm>
          <a:off x="3530111" y="161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5448</xdr:rowOff>
    </xdr:from>
    <xdr:to>
      <xdr:col>15</xdr:col>
      <xdr:colOff>101600</xdr:colOff>
      <xdr:row>96</xdr:row>
      <xdr:rowOff>107048</xdr:rowOff>
    </xdr:to>
    <xdr:sp macro="" textlink="">
      <xdr:nvSpPr>
        <xdr:cNvPr id="255" name="楕円 254"/>
        <xdr:cNvSpPr/>
      </xdr:nvSpPr>
      <xdr:spPr>
        <a:xfrm>
          <a:off x="2857500" y="164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98175</xdr:rowOff>
    </xdr:from>
    <xdr:ext cx="534377" cy="259045"/>
    <xdr:sp macro="" textlink="">
      <xdr:nvSpPr>
        <xdr:cNvPr id="256" name="テキスト ボックス 255"/>
        <xdr:cNvSpPr txBox="1"/>
      </xdr:nvSpPr>
      <xdr:spPr>
        <a:xfrm>
          <a:off x="2641111" y="165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6934</xdr:rowOff>
    </xdr:from>
    <xdr:to>
      <xdr:col>10</xdr:col>
      <xdr:colOff>165100</xdr:colOff>
      <xdr:row>96</xdr:row>
      <xdr:rowOff>108534</xdr:rowOff>
    </xdr:to>
    <xdr:sp macro="" textlink="">
      <xdr:nvSpPr>
        <xdr:cNvPr id="257" name="楕円 256"/>
        <xdr:cNvSpPr/>
      </xdr:nvSpPr>
      <xdr:spPr>
        <a:xfrm>
          <a:off x="1968500" y="164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125061</xdr:rowOff>
    </xdr:from>
    <xdr:ext cx="534377" cy="259045"/>
    <xdr:sp macro="" textlink="">
      <xdr:nvSpPr>
        <xdr:cNvPr id="258" name="テキスト ボックス 257"/>
        <xdr:cNvSpPr txBox="1"/>
      </xdr:nvSpPr>
      <xdr:spPr>
        <a:xfrm>
          <a:off x="1752111" y="162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170014</xdr:rowOff>
    </xdr:from>
    <xdr:to>
      <xdr:col>6</xdr:col>
      <xdr:colOff>38100</xdr:colOff>
      <xdr:row>91</xdr:row>
      <xdr:rowOff>100164</xdr:rowOff>
    </xdr:to>
    <xdr:sp macro="" textlink="">
      <xdr:nvSpPr>
        <xdr:cNvPr id="259" name="楕円 258"/>
        <xdr:cNvSpPr/>
      </xdr:nvSpPr>
      <xdr:spPr>
        <a:xfrm>
          <a:off x="1079500" y="156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116691</xdr:rowOff>
    </xdr:from>
    <xdr:ext cx="599010" cy="259045"/>
    <xdr:sp macro="" textlink="">
      <xdr:nvSpPr>
        <xdr:cNvPr id="260" name="テキスト ボックス 259"/>
        <xdr:cNvSpPr txBox="1"/>
      </xdr:nvSpPr>
      <xdr:spPr>
        <a:xfrm>
          <a:off x="830795" y="1537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110309</xdr:rowOff>
    </xdr:from>
    <xdr:to>
      <xdr:col>55</xdr:col>
      <xdr:colOff>0</xdr:colOff>
      <xdr:row>38</xdr:row>
      <xdr:rowOff>110961</xdr:rowOff>
    </xdr:to>
    <xdr:cxnSp macro="">
      <xdr:nvCxnSpPr>
        <xdr:cNvPr id="291" name="直線コネクタ 290"/>
        <xdr:cNvCxnSpPr/>
      </xdr:nvCxnSpPr>
      <xdr:spPr>
        <a:xfrm flipV="1">
          <a:off x="9639300" y="662540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94960</xdr:rowOff>
    </xdr:from>
    <xdr:to>
      <xdr:col>50</xdr:col>
      <xdr:colOff>114300</xdr:colOff>
      <xdr:row>38</xdr:row>
      <xdr:rowOff>110961</xdr:rowOff>
    </xdr:to>
    <xdr:cxnSp macro="">
      <xdr:nvCxnSpPr>
        <xdr:cNvPr id="294" name="直線コネクタ 293"/>
        <xdr:cNvCxnSpPr/>
      </xdr:nvCxnSpPr>
      <xdr:spPr>
        <a:xfrm>
          <a:off x="8750300" y="6610060"/>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64588</xdr:rowOff>
    </xdr:from>
    <xdr:to>
      <xdr:col>45</xdr:col>
      <xdr:colOff>177800</xdr:colOff>
      <xdr:row>38</xdr:row>
      <xdr:rowOff>94960</xdr:rowOff>
    </xdr:to>
    <xdr:cxnSp macro="">
      <xdr:nvCxnSpPr>
        <xdr:cNvPr id="297" name="直線コネクタ 296"/>
        <xdr:cNvCxnSpPr/>
      </xdr:nvCxnSpPr>
      <xdr:spPr>
        <a:xfrm>
          <a:off x="7861300" y="6579688"/>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16583</xdr:rowOff>
    </xdr:from>
    <xdr:to>
      <xdr:col>41</xdr:col>
      <xdr:colOff>50800</xdr:colOff>
      <xdr:row>38</xdr:row>
      <xdr:rowOff>64588</xdr:rowOff>
    </xdr:to>
    <xdr:cxnSp macro="">
      <xdr:nvCxnSpPr>
        <xdr:cNvPr id="300" name="直線コネクタ 299"/>
        <xdr:cNvCxnSpPr/>
      </xdr:nvCxnSpPr>
      <xdr:spPr>
        <a:xfrm>
          <a:off x="6972300" y="653168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59509</xdr:rowOff>
    </xdr:from>
    <xdr:to>
      <xdr:col>55</xdr:col>
      <xdr:colOff>50800</xdr:colOff>
      <xdr:row>38</xdr:row>
      <xdr:rowOff>161109</xdr:rowOff>
    </xdr:to>
    <xdr:sp macro="" textlink="">
      <xdr:nvSpPr>
        <xdr:cNvPr id="310" name="楕円 309"/>
        <xdr:cNvSpPr/>
      </xdr:nvSpPr>
      <xdr:spPr>
        <a:xfrm>
          <a:off x="104267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37936</xdr:rowOff>
    </xdr:from>
    <xdr:ext cx="378565" cy="259045"/>
    <xdr:sp macro="" textlink="">
      <xdr:nvSpPr>
        <xdr:cNvPr id="311" name="労働費該当値テキスト"/>
        <xdr:cNvSpPr txBox="1"/>
      </xdr:nvSpPr>
      <xdr:spPr>
        <a:xfrm>
          <a:off x="10528300"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60161</xdr:rowOff>
    </xdr:from>
    <xdr:to>
      <xdr:col>50</xdr:col>
      <xdr:colOff>165100</xdr:colOff>
      <xdr:row>38</xdr:row>
      <xdr:rowOff>161761</xdr:rowOff>
    </xdr:to>
    <xdr:sp macro="" textlink="">
      <xdr:nvSpPr>
        <xdr:cNvPr id="312" name="楕円 311"/>
        <xdr:cNvSpPr/>
      </xdr:nvSpPr>
      <xdr:spPr>
        <a:xfrm>
          <a:off x="95885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152888</xdr:rowOff>
    </xdr:from>
    <xdr:ext cx="378565" cy="259045"/>
    <xdr:sp macro="" textlink="">
      <xdr:nvSpPr>
        <xdr:cNvPr id="313" name="テキスト ボックス 312"/>
        <xdr:cNvSpPr txBox="1"/>
      </xdr:nvSpPr>
      <xdr:spPr>
        <a:xfrm>
          <a:off x="9450017" y="666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44160</xdr:rowOff>
    </xdr:from>
    <xdr:to>
      <xdr:col>46</xdr:col>
      <xdr:colOff>38100</xdr:colOff>
      <xdr:row>38</xdr:row>
      <xdr:rowOff>145760</xdr:rowOff>
    </xdr:to>
    <xdr:sp macro="" textlink="">
      <xdr:nvSpPr>
        <xdr:cNvPr id="314" name="楕円 313"/>
        <xdr:cNvSpPr/>
      </xdr:nvSpPr>
      <xdr:spPr>
        <a:xfrm>
          <a:off x="8699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136887</xdr:rowOff>
    </xdr:from>
    <xdr:ext cx="378565" cy="259045"/>
    <xdr:sp macro="" textlink="">
      <xdr:nvSpPr>
        <xdr:cNvPr id="315" name="テキスト ボックス 314"/>
        <xdr:cNvSpPr txBox="1"/>
      </xdr:nvSpPr>
      <xdr:spPr>
        <a:xfrm>
          <a:off x="8561017" y="665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13788</xdr:rowOff>
    </xdr:from>
    <xdr:to>
      <xdr:col>41</xdr:col>
      <xdr:colOff>101600</xdr:colOff>
      <xdr:row>38</xdr:row>
      <xdr:rowOff>115388</xdr:rowOff>
    </xdr:to>
    <xdr:sp macro="" textlink="">
      <xdr:nvSpPr>
        <xdr:cNvPr id="316" name="楕円 315"/>
        <xdr:cNvSpPr/>
      </xdr:nvSpPr>
      <xdr:spPr>
        <a:xfrm>
          <a:off x="7810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106515</xdr:rowOff>
    </xdr:from>
    <xdr:ext cx="378565" cy="259045"/>
    <xdr:sp macro="" textlink="">
      <xdr:nvSpPr>
        <xdr:cNvPr id="317" name="テキスト ボックス 316"/>
        <xdr:cNvSpPr txBox="1"/>
      </xdr:nvSpPr>
      <xdr:spPr>
        <a:xfrm>
          <a:off x="7672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137233</xdr:rowOff>
    </xdr:from>
    <xdr:to>
      <xdr:col>36</xdr:col>
      <xdr:colOff>165100</xdr:colOff>
      <xdr:row>38</xdr:row>
      <xdr:rowOff>67383</xdr:rowOff>
    </xdr:to>
    <xdr:sp macro="" textlink="">
      <xdr:nvSpPr>
        <xdr:cNvPr id="318" name="楕円 317"/>
        <xdr:cNvSpPr/>
      </xdr:nvSpPr>
      <xdr:spPr>
        <a:xfrm>
          <a:off x="6921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58510</xdr:rowOff>
    </xdr:from>
    <xdr:ext cx="378565" cy="259045"/>
    <xdr:sp macro="" textlink="">
      <xdr:nvSpPr>
        <xdr:cNvPr id="319" name="テキスト ボックス 318"/>
        <xdr:cNvSpPr txBox="1"/>
      </xdr:nvSpPr>
      <xdr:spPr>
        <a:xfrm>
          <a:off x="6783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127184</xdr:rowOff>
    </xdr:from>
    <xdr:to>
      <xdr:col>55</xdr:col>
      <xdr:colOff>0</xdr:colOff>
      <xdr:row>57</xdr:row>
      <xdr:rowOff>153721</xdr:rowOff>
    </xdr:to>
    <xdr:cxnSp macro="">
      <xdr:nvCxnSpPr>
        <xdr:cNvPr id="348" name="直線コネクタ 347"/>
        <xdr:cNvCxnSpPr/>
      </xdr:nvCxnSpPr>
      <xdr:spPr>
        <a:xfrm>
          <a:off x="9639300" y="9899834"/>
          <a:ext cx="8382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127184</xdr:rowOff>
    </xdr:from>
    <xdr:to>
      <xdr:col>50</xdr:col>
      <xdr:colOff>114300</xdr:colOff>
      <xdr:row>57</xdr:row>
      <xdr:rowOff>151759</xdr:rowOff>
    </xdr:to>
    <xdr:cxnSp macro="">
      <xdr:nvCxnSpPr>
        <xdr:cNvPr id="351" name="直線コネクタ 350"/>
        <xdr:cNvCxnSpPr/>
      </xdr:nvCxnSpPr>
      <xdr:spPr>
        <a:xfrm flipV="1">
          <a:off x="8750300" y="989983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123107</xdr:rowOff>
    </xdr:from>
    <xdr:to>
      <xdr:col>45</xdr:col>
      <xdr:colOff>177800</xdr:colOff>
      <xdr:row>57</xdr:row>
      <xdr:rowOff>151759</xdr:rowOff>
    </xdr:to>
    <xdr:cxnSp macro="">
      <xdr:nvCxnSpPr>
        <xdr:cNvPr id="354" name="直線コネクタ 353"/>
        <xdr:cNvCxnSpPr/>
      </xdr:nvCxnSpPr>
      <xdr:spPr>
        <a:xfrm>
          <a:off x="7861300" y="9895757"/>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123107</xdr:rowOff>
    </xdr:from>
    <xdr:to>
      <xdr:col>41</xdr:col>
      <xdr:colOff>50800</xdr:colOff>
      <xdr:row>58</xdr:row>
      <xdr:rowOff>6293</xdr:rowOff>
    </xdr:to>
    <xdr:cxnSp macro="">
      <xdr:nvCxnSpPr>
        <xdr:cNvPr id="357" name="直線コネクタ 356"/>
        <xdr:cNvCxnSpPr/>
      </xdr:nvCxnSpPr>
      <xdr:spPr>
        <a:xfrm flipV="1">
          <a:off x="6972300" y="9895757"/>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102921</xdr:rowOff>
    </xdr:from>
    <xdr:to>
      <xdr:col>55</xdr:col>
      <xdr:colOff>50800</xdr:colOff>
      <xdr:row>58</xdr:row>
      <xdr:rowOff>33071</xdr:rowOff>
    </xdr:to>
    <xdr:sp macro="" textlink="">
      <xdr:nvSpPr>
        <xdr:cNvPr id="367" name="楕円 366"/>
        <xdr:cNvSpPr/>
      </xdr:nvSpPr>
      <xdr:spPr>
        <a:xfrm>
          <a:off x="104267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81348</xdr:rowOff>
    </xdr:from>
    <xdr:ext cx="534377" cy="259045"/>
    <xdr:sp macro="" textlink="">
      <xdr:nvSpPr>
        <xdr:cNvPr id="368" name="農林水産業費該当値テキスト"/>
        <xdr:cNvSpPr txBox="1"/>
      </xdr:nvSpPr>
      <xdr:spPr>
        <a:xfrm>
          <a:off x="10528300" y="98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76384</xdr:rowOff>
    </xdr:from>
    <xdr:to>
      <xdr:col>50</xdr:col>
      <xdr:colOff>165100</xdr:colOff>
      <xdr:row>58</xdr:row>
      <xdr:rowOff>6534</xdr:rowOff>
    </xdr:to>
    <xdr:sp macro="" textlink="">
      <xdr:nvSpPr>
        <xdr:cNvPr id="369" name="楕円 368"/>
        <xdr:cNvSpPr/>
      </xdr:nvSpPr>
      <xdr:spPr>
        <a:xfrm>
          <a:off x="9588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169111</xdr:rowOff>
    </xdr:from>
    <xdr:ext cx="534377" cy="259045"/>
    <xdr:sp macro="" textlink="">
      <xdr:nvSpPr>
        <xdr:cNvPr id="370" name="テキスト ボックス 369"/>
        <xdr:cNvSpPr txBox="1"/>
      </xdr:nvSpPr>
      <xdr:spPr>
        <a:xfrm>
          <a:off x="9372111" y="9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100959</xdr:rowOff>
    </xdr:from>
    <xdr:to>
      <xdr:col>46</xdr:col>
      <xdr:colOff>38100</xdr:colOff>
      <xdr:row>58</xdr:row>
      <xdr:rowOff>31109</xdr:rowOff>
    </xdr:to>
    <xdr:sp macro="" textlink="">
      <xdr:nvSpPr>
        <xdr:cNvPr id="371" name="楕円 370"/>
        <xdr:cNvSpPr/>
      </xdr:nvSpPr>
      <xdr:spPr>
        <a:xfrm>
          <a:off x="8699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22236</xdr:rowOff>
    </xdr:from>
    <xdr:ext cx="534377" cy="259045"/>
    <xdr:sp macro="" textlink="">
      <xdr:nvSpPr>
        <xdr:cNvPr id="372" name="テキスト ボックス 371"/>
        <xdr:cNvSpPr txBox="1"/>
      </xdr:nvSpPr>
      <xdr:spPr>
        <a:xfrm>
          <a:off x="8483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72307</xdr:rowOff>
    </xdr:from>
    <xdr:to>
      <xdr:col>41</xdr:col>
      <xdr:colOff>101600</xdr:colOff>
      <xdr:row>58</xdr:row>
      <xdr:rowOff>2457</xdr:rowOff>
    </xdr:to>
    <xdr:sp macro="" textlink="">
      <xdr:nvSpPr>
        <xdr:cNvPr id="373" name="楕円 372"/>
        <xdr:cNvSpPr/>
      </xdr:nvSpPr>
      <xdr:spPr>
        <a:xfrm>
          <a:off x="7810500" y="98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165034</xdr:rowOff>
    </xdr:from>
    <xdr:ext cx="534377" cy="259045"/>
    <xdr:sp macro="" textlink="">
      <xdr:nvSpPr>
        <xdr:cNvPr id="374" name="テキスト ボックス 373"/>
        <xdr:cNvSpPr txBox="1"/>
      </xdr:nvSpPr>
      <xdr:spPr>
        <a:xfrm>
          <a:off x="7594111" y="99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126943</xdr:rowOff>
    </xdr:from>
    <xdr:to>
      <xdr:col>36</xdr:col>
      <xdr:colOff>165100</xdr:colOff>
      <xdr:row>58</xdr:row>
      <xdr:rowOff>57093</xdr:rowOff>
    </xdr:to>
    <xdr:sp macro="" textlink="">
      <xdr:nvSpPr>
        <xdr:cNvPr id="375" name="楕円 374"/>
        <xdr:cNvSpPr/>
      </xdr:nvSpPr>
      <xdr:spPr>
        <a:xfrm>
          <a:off x="6921500" y="98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48220</xdr:rowOff>
    </xdr:from>
    <xdr:ext cx="534377" cy="259045"/>
    <xdr:sp macro="" textlink="">
      <xdr:nvSpPr>
        <xdr:cNvPr id="376" name="テキスト ボックス 375"/>
        <xdr:cNvSpPr txBox="1"/>
      </xdr:nvSpPr>
      <xdr:spPr>
        <a:xfrm>
          <a:off x="6705111" y="99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33401</xdr:rowOff>
    </xdr:from>
    <xdr:to>
      <xdr:col>55</xdr:col>
      <xdr:colOff>0</xdr:colOff>
      <xdr:row>78</xdr:row>
      <xdr:rowOff>62295</xdr:rowOff>
    </xdr:to>
    <xdr:cxnSp macro="">
      <xdr:nvCxnSpPr>
        <xdr:cNvPr id="403" name="直線コネクタ 402"/>
        <xdr:cNvCxnSpPr/>
      </xdr:nvCxnSpPr>
      <xdr:spPr>
        <a:xfrm flipV="1">
          <a:off x="9639300" y="13406501"/>
          <a:ext cx="8382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30635</xdr:rowOff>
    </xdr:from>
    <xdr:to>
      <xdr:col>50</xdr:col>
      <xdr:colOff>114300</xdr:colOff>
      <xdr:row>78</xdr:row>
      <xdr:rowOff>62295</xdr:rowOff>
    </xdr:to>
    <xdr:cxnSp macro="">
      <xdr:nvCxnSpPr>
        <xdr:cNvPr id="406" name="直線コネクタ 405"/>
        <xdr:cNvCxnSpPr/>
      </xdr:nvCxnSpPr>
      <xdr:spPr>
        <a:xfrm>
          <a:off x="8750300" y="13403735"/>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30635</xdr:rowOff>
    </xdr:from>
    <xdr:to>
      <xdr:col>45</xdr:col>
      <xdr:colOff>177800</xdr:colOff>
      <xdr:row>78</xdr:row>
      <xdr:rowOff>59689</xdr:rowOff>
    </xdr:to>
    <xdr:cxnSp macro="">
      <xdr:nvCxnSpPr>
        <xdr:cNvPr id="409" name="直線コネクタ 408"/>
        <xdr:cNvCxnSpPr/>
      </xdr:nvCxnSpPr>
      <xdr:spPr>
        <a:xfrm flipV="1">
          <a:off x="7861300" y="13403735"/>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54821</xdr:rowOff>
    </xdr:from>
    <xdr:to>
      <xdr:col>41</xdr:col>
      <xdr:colOff>50800</xdr:colOff>
      <xdr:row>78</xdr:row>
      <xdr:rowOff>59689</xdr:rowOff>
    </xdr:to>
    <xdr:cxnSp macro="">
      <xdr:nvCxnSpPr>
        <xdr:cNvPr id="412" name="直線コネクタ 411"/>
        <xdr:cNvCxnSpPr/>
      </xdr:nvCxnSpPr>
      <xdr:spPr>
        <a:xfrm>
          <a:off x="6972300" y="13427921"/>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154051</xdr:rowOff>
    </xdr:from>
    <xdr:to>
      <xdr:col>55</xdr:col>
      <xdr:colOff>50800</xdr:colOff>
      <xdr:row>78</xdr:row>
      <xdr:rowOff>84201</xdr:rowOff>
    </xdr:to>
    <xdr:sp macro="" textlink="">
      <xdr:nvSpPr>
        <xdr:cNvPr id="422" name="楕円 421"/>
        <xdr:cNvSpPr/>
      </xdr:nvSpPr>
      <xdr:spPr>
        <a:xfrm>
          <a:off x="104267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68978</xdr:rowOff>
    </xdr:from>
    <xdr:ext cx="469744" cy="259045"/>
    <xdr:sp macro="" textlink="">
      <xdr:nvSpPr>
        <xdr:cNvPr id="423" name="商工費該当値テキスト"/>
        <xdr:cNvSpPr txBox="1"/>
      </xdr:nvSpPr>
      <xdr:spPr>
        <a:xfrm>
          <a:off x="10528300" y="132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11495</xdr:rowOff>
    </xdr:from>
    <xdr:to>
      <xdr:col>50</xdr:col>
      <xdr:colOff>165100</xdr:colOff>
      <xdr:row>78</xdr:row>
      <xdr:rowOff>113095</xdr:rowOff>
    </xdr:to>
    <xdr:sp macro="" textlink="">
      <xdr:nvSpPr>
        <xdr:cNvPr id="424" name="楕円 423"/>
        <xdr:cNvSpPr/>
      </xdr:nvSpPr>
      <xdr:spPr>
        <a:xfrm>
          <a:off x="9588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104222</xdr:rowOff>
    </xdr:from>
    <xdr:ext cx="469744" cy="259045"/>
    <xdr:sp macro="" textlink="">
      <xdr:nvSpPr>
        <xdr:cNvPr id="425" name="テキスト ボックス 424"/>
        <xdr:cNvSpPr txBox="1"/>
      </xdr:nvSpPr>
      <xdr:spPr>
        <a:xfrm>
          <a:off x="9404428" y="1347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151285</xdr:rowOff>
    </xdr:from>
    <xdr:to>
      <xdr:col>46</xdr:col>
      <xdr:colOff>38100</xdr:colOff>
      <xdr:row>78</xdr:row>
      <xdr:rowOff>81435</xdr:rowOff>
    </xdr:to>
    <xdr:sp macro="" textlink="">
      <xdr:nvSpPr>
        <xdr:cNvPr id="426" name="楕円 425"/>
        <xdr:cNvSpPr/>
      </xdr:nvSpPr>
      <xdr:spPr>
        <a:xfrm>
          <a:off x="8699500" y="133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72562</xdr:rowOff>
    </xdr:from>
    <xdr:ext cx="469744" cy="259045"/>
    <xdr:sp macro="" textlink="">
      <xdr:nvSpPr>
        <xdr:cNvPr id="427" name="テキスト ボックス 426"/>
        <xdr:cNvSpPr txBox="1"/>
      </xdr:nvSpPr>
      <xdr:spPr>
        <a:xfrm>
          <a:off x="8515428" y="1344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8889</xdr:rowOff>
    </xdr:from>
    <xdr:to>
      <xdr:col>41</xdr:col>
      <xdr:colOff>101600</xdr:colOff>
      <xdr:row>78</xdr:row>
      <xdr:rowOff>110489</xdr:rowOff>
    </xdr:to>
    <xdr:sp macro="" textlink="">
      <xdr:nvSpPr>
        <xdr:cNvPr id="428" name="楕円 427"/>
        <xdr:cNvSpPr/>
      </xdr:nvSpPr>
      <xdr:spPr>
        <a:xfrm>
          <a:off x="7810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101616</xdr:rowOff>
    </xdr:from>
    <xdr:ext cx="469744" cy="259045"/>
    <xdr:sp macro="" textlink="">
      <xdr:nvSpPr>
        <xdr:cNvPr id="429" name="テキスト ボックス 428"/>
        <xdr:cNvSpPr txBox="1"/>
      </xdr:nvSpPr>
      <xdr:spPr>
        <a:xfrm>
          <a:off x="7626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4021</xdr:rowOff>
    </xdr:from>
    <xdr:to>
      <xdr:col>36</xdr:col>
      <xdr:colOff>165100</xdr:colOff>
      <xdr:row>78</xdr:row>
      <xdr:rowOff>105621</xdr:rowOff>
    </xdr:to>
    <xdr:sp macro="" textlink="">
      <xdr:nvSpPr>
        <xdr:cNvPr id="430" name="楕円 429"/>
        <xdr:cNvSpPr/>
      </xdr:nvSpPr>
      <xdr:spPr>
        <a:xfrm>
          <a:off x="6921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96748</xdr:rowOff>
    </xdr:from>
    <xdr:ext cx="469744" cy="259045"/>
    <xdr:sp macro="" textlink="">
      <xdr:nvSpPr>
        <xdr:cNvPr id="431" name="テキスト ボックス 430"/>
        <xdr:cNvSpPr txBox="1"/>
      </xdr:nvSpPr>
      <xdr:spPr>
        <a:xfrm>
          <a:off x="6737428" y="134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139787</xdr:rowOff>
    </xdr:from>
    <xdr:to>
      <xdr:col>55</xdr:col>
      <xdr:colOff>0</xdr:colOff>
      <xdr:row>97</xdr:row>
      <xdr:rowOff>30223</xdr:rowOff>
    </xdr:to>
    <xdr:cxnSp macro="">
      <xdr:nvCxnSpPr>
        <xdr:cNvPr id="462" name="直線コネクタ 461"/>
        <xdr:cNvCxnSpPr/>
      </xdr:nvCxnSpPr>
      <xdr:spPr>
        <a:xfrm>
          <a:off x="9639300" y="16598987"/>
          <a:ext cx="838200" cy="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139787</xdr:rowOff>
    </xdr:from>
    <xdr:to>
      <xdr:col>50</xdr:col>
      <xdr:colOff>114300</xdr:colOff>
      <xdr:row>96</xdr:row>
      <xdr:rowOff>165945</xdr:rowOff>
    </xdr:to>
    <xdr:cxnSp macro="">
      <xdr:nvCxnSpPr>
        <xdr:cNvPr id="465" name="直線コネクタ 464"/>
        <xdr:cNvCxnSpPr/>
      </xdr:nvCxnSpPr>
      <xdr:spPr>
        <a:xfrm flipV="1">
          <a:off x="8750300" y="16598987"/>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137305</xdr:rowOff>
    </xdr:from>
    <xdr:to>
      <xdr:col>45</xdr:col>
      <xdr:colOff>177800</xdr:colOff>
      <xdr:row>96</xdr:row>
      <xdr:rowOff>165945</xdr:rowOff>
    </xdr:to>
    <xdr:cxnSp macro="">
      <xdr:nvCxnSpPr>
        <xdr:cNvPr id="468" name="直線コネクタ 467"/>
        <xdr:cNvCxnSpPr/>
      </xdr:nvCxnSpPr>
      <xdr:spPr>
        <a:xfrm>
          <a:off x="7861300" y="16596505"/>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137305</xdr:rowOff>
    </xdr:from>
    <xdr:to>
      <xdr:col>41</xdr:col>
      <xdr:colOff>50800</xdr:colOff>
      <xdr:row>97</xdr:row>
      <xdr:rowOff>58482</xdr:rowOff>
    </xdr:to>
    <xdr:cxnSp macro="">
      <xdr:nvCxnSpPr>
        <xdr:cNvPr id="471" name="直線コネクタ 470"/>
        <xdr:cNvCxnSpPr/>
      </xdr:nvCxnSpPr>
      <xdr:spPr>
        <a:xfrm flipV="1">
          <a:off x="6972300" y="16596505"/>
          <a:ext cx="889000" cy="9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150873</xdr:rowOff>
    </xdr:from>
    <xdr:to>
      <xdr:col>55</xdr:col>
      <xdr:colOff>50800</xdr:colOff>
      <xdr:row>97</xdr:row>
      <xdr:rowOff>81023</xdr:rowOff>
    </xdr:to>
    <xdr:sp macro="" textlink="">
      <xdr:nvSpPr>
        <xdr:cNvPr id="481" name="楕円 480"/>
        <xdr:cNvSpPr/>
      </xdr:nvSpPr>
      <xdr:spPr>
        <a:xfrm>
          <a:off x="104267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129300</xdr:rowOff>
    </xdr:from>
    <xdr:ext cx="534377" cy="259045"/>
    <xdr:sp macro="" textlink="">
      <xdr:nvSpPr>
        <xdr:cNvPr id="482" name="土木費該当値テキスト"/>
        <xdr:cNvSpPr txBox="1"/>
      </xdr:nvSpPr>
      <xdr:spPr>
        <a:xfrm>
          <a:off x="10528300" y="16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88987</xdr:rowOff>
    </xdr:from>
    <xdr:to>
      <xdr:col>50</xdr:col>
      <xdr:colOff>165100</xdr:colOff>
      <xdr:row>97</xdr:row>
      <xdr:rowOff>19137</xdr:rowOff>
    </xdr:to>
    <xdr:sp macro="" textlink="">
      <xdr:nvSpPr>
        <xdr:cNvPr id="483" name="楕円 482"/>
        <xdr:cNvSpPr/>
      </xdr:nvSpPr>
      <xdr:spPr>
        <a:xfrm>
          <a:off x="9588500" y="165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10264</xdr:rowOff>
    </xdr:from>
    <xdr:ext cx="534377" cy="259045"/>
    <xdr:sp macro="" textlink="">
      <xdr:nvSpPr>
        <xdr:cNvPr id="484" name="テキスト ボックス 483"/>
        <xdr:cNvSpPr txBox="1"/>
      </xdr:nvSpPr>
      <xdr:spPr>
        <a:xfrm>
          <a:off x="9372111" y="166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115145</xdr:rowOff>
    </xdr:from>
    <xdr:to>
      <xdr:col>46</xdr:col>
      <xdr:colOff>38100</xdr:colOff>
      <xdr:row>97</xdr:row>
      <xdr:rowOff>45295</xdr:rowOff>
    </xdr:to>
    <xdr:sp macro="" textlink="">
      <xdr:nvSpPr>
        <xdr:cNvPr id="485" name="楕円 484"/>
        <xdr:cNvSpPr/>
      </xdr:nvSpPr>
      <xdr:spPr>
        <a:xfrm>
          <a:off x="8699500" y="165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36422</xdr:rowOff>
    </xdr:from>
    <xdr:ext cx="534377" cy="259045"/>
    <xdr:sp macro="" textlink="">
      <xdr:nvSpPr>
        <xdr:cNvPr id="486" name="テキスト ボックス 485"/>
        <xdr:cNvSpPr txBox="1"/>
      </xdr:nvSpPr>
      <xdr:spPr>
        <a:xfrm>
          <a:off x="8483111" y="166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86505</xdr:rowOff>
    </xdr:from>
    <xdr:to>
      <xdr:col>41</xdr:col>
      <xdr:colOff>101600</xdr:colOff>
      <xdr:row>97</xdr:row>
      <xdr:rowOff>16655</xdr:rowOff>
    </xdr:to>
    <xdr:sp macro="" textlink="">
      <xdr:nvSpPr>
        <xdr:cNvPr id="487" name="楕円 486"/>
        <xdr:cNvSpPr/>
      </xdr:nvSpPr>
      <xdr:spPr>
        <a:xfrm>
          <a:off x="7810500" y="165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7782</xdr:rowOff>
    </xdr:from>
    <xdr:ext cx="534377" cy="259045"/>
    <xdr:sp macro="" textlink="">
      <xdr:nvSpPr>
        <xdr:cNvPr id="488" name="テキスト ボックス 487"/>
        <xdr:cNvSpPr txBox="1"/>
      </xdr:nvSpPr>
      <xdr:spPr>
        <a:xfrm>
          <a:off x="7594111" y="166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7682</xdr:rowOff>
    </xdr:from>
    <xdr:to>
      <xdr:col>36</xdr:col>
      <xdr:colOff>165100</xdr:colOff>
      <xdr:row>97</xdr:row>
      <xdr:rowOff>109282</xdr:rowOff>
    </xdr:to>
    <xdr:sp macro="" textlink="">
      <xdr:nvSpPr>
        <xdr:cNvPr id="489" name="楕円 488"/>
        <xdr:cNvSpPr/>
      </xdr:nvSpPr>
      <xdr:spPr>
        <a:xfrm>
          <a:off x="6921500" y="166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100409</xdr:rowOff>
    </xdr:from>
    <xdr:ext cx="534377" cy="259045"/>
    <xdr:sp macro="" textlink="">
      <xdr:nvSpPr>
        <xdr:cNvPr id="490" name="テキスト ボックス 489"/>
        <xdr:cNvSpPr txBox="1"/>
      </xdr:nvSpPr>
      <xdr:spPr>
        <a:xfrm>
          <a:off x="6705111" y="167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18862</xdr:rowOff>
    </xdr:from>
    <xdr:to>
      <xdr:col>85</xdr:col>
      <xdr:colOff>127000</xdr:colOff>
      <xdr:row>37</xdr:row>
      <xdr:rowOff>86390</xdr:rowOff>
    </xdr:to>
    <xdr:cxnSp macro="">
      <xdr:nvCxnSpPr>
        <xdr:cNvPr id="518" name="直線コネクタ 517"/>
        <xdr:cNvCxnSpPr/>
      </xdr:nvCxnSpPr>
      <xdr:spPr>
        <a:xfrm flipV="1">
          <a:off x="15481300" y="6362512"/>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59050</xdr:rowOff>
    </xdr:from>
    <xdr:to>
      <xdr:col>81</xdr:col>
      <xdr:colOff>50800</xdr:colOff>
      <xdr:row>37</xdr:row>
      <xdr:rowOff>86390</xdr:rowOff>
    </xdr:to>
    <xdr:cxnSp macro="">
      <xdr:nvCxnSpPr>
        <xdr:cNvPr id="521" name="直線コネクタ 520"/>
        <xdr:cNvCxnSpPr/>
      </xdr:nvCxnSpPr>
      <xdr:spPr>
        <a:xfrm>
          <a:off x="14592300" y="6231250"/>
          <a:ext cx="8890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51598</xdr:rowOff>
    </xdr:from>
    <xdr:to>
      <xdr:col>76</xdr:col>
      <xdr:colOff>114300</xdr:colOff>
      <xdr:row>36</xdr:row>
      <xdr:rowOff>59050</xdr:rowOff>
    </xdr:to>
    <xdr:cxnSp macro="">
      <xdr:nvCxnSpPr>
        <xdr:cNvPr id="524" name="直線コネクタ 523"/>
        <xdr:cNvCxnSpPr/>
      </xdr:nvCxnSpPr>
      <xdr:spPr>
        <a:xfrm>
          <a:off x="13703300" y="622379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55072</xdr:rowOff>
    </xdr:from>
    <xdr:to>
      <xdr:col>71</xdr:col>
      <xdr:colOff>177800</xdr:colOff>
      <xdr:row>36</xdr:row>
      <xdr:rowOff>51598</xdr:rowOff>
    </xdr:to>
    <xdr:cxnSp macro="">
      <xdr:nvCxnSpPr>
        <xdr:cNvPr id="527" name="直線コネクタ 526"/>
        <xdr:cNvCxnSpPr/>
      </xdr:nvCxnSpPr>
      <xdr:spPr>
        <a:xfrm>
          <a:off x="12814300" y="5884372"/>
          <a:ext cx="889000" cy="3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139512</xdr:rowOff>
    </xdr:from>
    <xdr:to>
      <xdr:col>85</xdr:col>
      <xdr:colOff>177800</xdr:colOff>
      <xdr:row>37</xdr:row>
      <xdr:rowOff>69662</xdr:rowOff>
    </xdr:to>
    <xdr:sp macro="" textlink="">
      <xdr:nvSpPr>
        <xdr:cNvPr id="537" name="楕円 536"/>
        <xdr:cNvSpPr/>
      </xdr:nvSpPr>
      <xdr:spPr>
        <a:xfrm>
          <a:off x="162687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117939</xdr:rowOff>
    </xdr:from>
    <xdr:ext cx="534377" cy="259045"/>
    <xdr:sp macro="" textlink="">
      <xdr:nvSpPr>
        <xdr:cNvPr id="538" name="消防費該当値テキスト"/>
        <xdr:cNvSpPr txBox="1"/>
      </xdr:nvSpPr>
      <xdr:spPr>
        <a:xfrm>
          <a:off x="16370300" y="62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35590</xdr:rowOff>
    </xdr:from>
    <xdr:to>
      <xdr:col>81</xdr:col>
      <xdr:colOff>101600</xdr:colOff>
      <xdr:row>37</xdr:row>
      <xdr:rowOff>137190</xdr:rowOff>
    </xdr:to>
    <xdr:sp macro="" textlink="">
      <xdr:nvSpPr>
        <xdr:cNvPr id="539" name="楕円 538"/>
        <xdr:cNvSpPr/>
      </xdr:nvSpPr>
      <xdr:spPr>
        <a:xfrm>
          <a:off x="154305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128318</xdr:rowOff>
    </xdr:from>
    <xdr:ext cx="534377" cy="259045"/>
    <xdr:sp macro="" textlink="">
      <xdr:nvSpPr>
        <xdr:cNvPr id="540" name="テキスト ボックス 539"/>
        <xdr:cNvSpPr txBox="1"/>
      </xdr:nvSpPr>
      <xdr:spPr>
        <a:xfrm>
          <a:off x="15214111" y="64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8250</xdr:rowOff>
    </xdr:from>
    <xdr:to>
      <xdr:col>76</xdr:col>
      <xdr:colOff>165100</xdr:colOff>
      <xdr:row>36</xdr:row>
      <xdr:rowOff>109850</xdr:rowOff>
    </xdr:to>
    <xdr:sp macro="" textlink="">
      <xdr:nvSpPr>
        <xdr:cNvPr id="541" name="楕円 540"/>
        <xdr:cNvSpPr/>
      </xdr:nvSpPr>
      <xdr:spPr>
        <a:xfrm>
          <a:off x="14541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100977</xdr:rowOff>
    </xdr:from>
    <xdr:ext cx="534377" cy="259045"/>
    <xdr:sp macro="" textlink="">
      <xdr:nvSpPr>
        <xdr:cNvPr id="542" name="テキスト ボックス 541"/>
        <xdr:cNvSpPr txBox="1"/>
      </xdr:nvSpPr>
      <xdr:spPr>
        <a:xfrm>
          <a:off x="14325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798</xdr:rowOff>
    </xdr:from>
    <xdr:to>
      <xdr:col>72</xdr:col>
      <xdr:colOff>38100</xdr:colOff>
      <xdr:row>36</xdr:row>
      <xdr:rowOff>102398</xdr:rowOff>
    </xdr:to>
    <xdr:sp macro="" textlink="">
      <xdr:nvSpPr>
        <xdr:cNvPr id="543" name="楕円 542"/>
        <xdr:cNvSpPr/>
      </xdr:nvSpPr>
      <xdr:spPr>
        <a:xfrm>
          <a:off x="13652500" y="61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118925</xdr:rowOff>
    </xdr:from>
    <xdr:ext cx="534377" cy="259045"/>
    <xdr:sp macro="" textlink="">
      <xdr:nvSpPr>
        <xdr:cNvPr id="544" name="テキスト ボックス 543"/>
        <xdr:cNvSpPr txBox="1"/>
      </xdr:nvSpPr>
      <xdr:spPr>
        <a:xfrm>
          <a:off x="13436111" y="59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4272</xdr:rowOff>
    </xdr:from>
    <xdr:to>
      <xdr:col>67</xdr:col>
      <xdr:colOff>101600</xdr:colOff>
      <xdr:row>34</xdr:row>
      <xdr:rowOff>105872</xdr:rowOff>
    </xdr:to>
    <xdr:sp macro="" textlink="">
      <xdr:nvSpPr>
        <xdr:cNvPr id="545" name="楕円 544"/>
        <xdr:cNvSpPr/>
      </xdr:nvSpPr>
      <xdr:spPr>
        <a:xfrm>
          <a:off x="12763500" y="58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122399</xdr:rowOff>
    </xdr:from>
    <xdr:ext cx="534377" cy="259045"/>
    <xdr:sp macro="" textlink="">
      <xdr:nvSpPr>
        <xdr:cNvPr id="546" name="テキスト ボックス 545"/>
        <xdr:cNvSpPr txBox="1"/>
      </xdr:nvSpPr>
      <xdr:spPr>
        <a:xfrm>
          <a:off x="12547111" y="56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133109</xdr:rowOff>
    </xdr:from>
    <xdr:to>
      <xdr:col>85</xdr:col>
      <xdr:colOff>127000</xdr:colOff>
      <xdr:row>56</xdr:row>
      <xdr:rowOff>88132</xdr:rowOff>
    </xdr:to>
    <xdr:cxnSp macro="">
      <xdr:nvCxnSpPr>
        <xdr:cNvPr id="576" name="直線コネクタ 575"/>
        <xdr:cNvCxnSpPr/>
      </xdr:nvCxnSpPr>
      <xdr:spPr>
        <a:xfrm flipV="1">
          <a:off x="15481300" y="9562859"/>
          <a:ext cx="8382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40411</xdr:rowOff>
    </xdr:from>
    <xdr:to>
      <xdr:col>81</xdr:col>
      <xdr:colOff>50800</xdr:colOff>
      <xdr:row>56</xdr:row>
      <xdr:rowOff>88132</xdr:rowOff>
    </xdr:to>
    <xdr:cxnSp macro="">
      <xdr:nvCxnSpPr>
        <xdr:cNvPr id="579" name="直線コネクタ 578"/>
        <xdr:cNvCxnSpPr/>
      </xdr:nvCxnSpPr>
      <xdr:spPr>
        <a:xfrm>
          <a:off x="14592300" y="9470161"/>
          <a:ext cx="8890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40411</xdr:rowOff>
    </xdr:from>
    <xdr:to>
      <xdr:col>76</xdr:col>
      <xdr:colOff>114300</xdr:colOff>
      <xdr:row>55</xdr:row>
      <xdr:rowOff>66453</xdr:rowOff>
    </xdr:to>
    <xdr:cxnSp macro="">
      <xdr:nvCxnSpPr>
        <xdr:cNvPr id="582" name="直線コネクタ 581"/>
        <xdr:cNvCxnSpPr/>
      </xdr:nvCxnSpPr>
      <xdr:spPr>
        <a:xfrm flipV="1">
          <a:off x="13703300" y="9470161"/>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79959</xdr:rowOff>
    </xdr:from>
    <xdr:to>
      <xdr:col>71</xdr:col>
      <xdr:colOff>177800</xdr:colOff>
      <xdr:row>55</xdr:row>
      <xdr:rowOff>66453</xdr:rowOff>
    </xdr:to>
    <xdr:cxnSp macro="">
      <xdr:nvCxnSpPr>
        <xdr:cNvPr id="585" name="直線コネクタ 584"/>
        <xdr:cNvCxnSpPr/>
      </xdr:nvCxnSpPr>
      <xdr:spPr>
        <a:xfrm>
          <a:off x="12814300" y="9338259"/>
          <a:ext cx="889000" cy="1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82309</xdr:rowOff>
    </xdr:from>
    <xdr:to>
      <xdr:col>85</xdr:col>
      <xdr:colOff>177800</xdr:colOff>
      <xdr:row>56</xdr:row>
      <xdr:rowOff>12459</xdr:rowOff>
    </xdr:to>
    <xdr:sp macro="" textlink="">
      <xdr:nvSpPr>
        <xdr:cNvPr id="595" name="楕円 594"/>
        <xdr:cNvSpPr/>
      </xdr:nvSpPr>
      <xdr:spPr>
        <a:xfrm>
          <a:off x="16268700" y="95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60736</xdr:rowOff>
    </xdr:from>
    <xdr:ext cx="534377" cy="259045"/>
    <xdr:sp macro="" textlink="">
      <xdr:nvSpPr>
        <xdr:cNvPr id="596" name="教育費該当値テキスト"/>
        <xdr:cNvSpPr txBox="1"/>
      </xdr:nvSpPr>
      <xdr:spPr>
        <a:xfrm>
          <a:off x="16370300" y="94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37332</xdr:rowOff>
    </xdr:from>
    <xdr:to>
      <xdr:col>81</xdr:col>
      <xdr:colOff>101600</xdr:colOff>
      <xdr:row>56</xdr:row>
      <xdr:rowOff>138932</xdr:rowOff>
    </xdr:to>
    <xdr:sp macro="" textlink="">
      <xdr:nvSpPr>
        <xdr:cNvPr id="597" name="楕円 596"/>
        <xdr:cNvSpPr/>
      </xdr:nvSpPr>
      <xdr:spPr>
        <a:xfrm>
          <a:off x="15430500" y="96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130059</xdr:rowOff>
    </xdr:from>
    <xdr:ext cx="534377" cy="259045"/>
    <xdr:sp macro="" textlink="">
      <xdr:nvSpPr>
        <xdr:cNvPr id="598" name="テキスト ボックス 597"/>
        <xdr:cNvSpPr txBox="1"/>
      </xdr:nvSpPr>
      <xdr:spPr>
        <a:xfrm>
          <a:off x="15214111" y="9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161061</xdr:rowOff>
    </xdr:from>
    <xdr:to>
      <xdr:col>76</xdr:col>
      <xdr:colOff>165100</xdr:colOff>
      <xdr:row>55</xdr:row>
      <xdr:rowOff>91211</xdr:rowOff>
    </xdr:to>
    <xdr:sp macro="" textlink="">
      <xdr:nvSpPr>
        <xdr:cNvPr id="599" name="楕円 598"/>
        <xdr:cNvSpPr/>
      </xdr:nvSpPr>
      <xdr:spPr>
        <a:xfrm>
          <a:off x="145415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107738</xdr:rowOff>
    </xdr:from>
    <xdr:ext cx="534377" cy="259045"/>
    <xdr:sp macro="" textlink="">
      <xdr:nvSpPr>
        <xdr:cNvPr id="600" name="テキスト ボックス 599"/>
        <xdr:cNvSpPr txBox="1"/>
      </xdr:nvSpPr>
      <xdr:spPr>
        <a:xfrm>
          <a:off x="14325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15653</xdr:rowOff>
    </xdr:from>
    <xdr:to>
      <xdr:col>72</xdr:col>
      <xdr:colOff>38100</xdr:colOff>
      <xdr:row>55</xdr:row>
      <xdr:rowOff>117253</xdr:rowOff>
    </xdr:to>
    <xdr:sp macro="" textlink="">
      <xdr:nvSpPr>
        <xdr:cNvPr id="601" name="楕円 600"/>
        <xdr:cNvSpPr/>
      </xdr:nvSpPr>
      <xdr:spPr>
        <a:xfrm>
          <a:off x="13652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133780</xdr:rowOff>
    </xdr:from>
    <xdr:ext cx="534377" cy="259045"/>
    <xdr:sp macro="" textlink="">
      <xdr:nvSpPr>
        <xdr:cNvPr id="602" name="テキスト ボックス 601"/>
        <xdr:cNvSpPr txBox="1"/>
      </xdr:nvSpPr>
      <xdr:spPr>
        <a:xfrm>
          <a:off x="13436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29159</xdr:rowOff>
    </xdr:from>
    <xdr:to>
      <xdr:col>67</xdr:col>
      <xdr:colOff>101600</xdr:colOff>
      <xdr:row>54</xdr:row>
      <xdr:rowOff>130759</xdr:rowOff>
    </xdr:to>
    <xdr:sp macro="" textlink="">
      <xdr:nvSpPr>
        <xdr:cNvPr id="603" name="楕円 602"/>
        <xdr:cNvSpPr/>
      </xdr:nvSpPr>
      <xdr:spPr>
        <a:xfrm>
          <a:off x="12763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147286</xdr:rowOff>
    </xdr:from>
    <xdr:ext cx="534377" cy="259045"/>
    <xdr:sp macro="" textlink="">
      <xdr:nvSpPr>
        <xdr:cNvPr id="604" name="テキスト ボックス 603"/>
        <xdr:cNvSpPr txBox="1"/>
      </xdr:nvSpPr>
      <xdr:spPr>
        <a:xfrm>
          <a:off x="12547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90584</xdr:rowOff>
    </xdr:from>
    <xdr:to>
      <xdr:col>85</xdr:col>
      <xdr:colOff>127000</xdr:colOff>
      <xdr:row>79</xdr:row>
      <xdr:rowOff>95678</xdr:rowOff>
    </xdr:to>
    <xdr:cxnSp macro="">
      <xdr:nvCxnSpPr>
        <xdr:cNvPr id="635" name="直線コネクタ 634"/>
        <xdr:cNvCxnSpPr/>
      </xdr:nvCxnSpPr>
      <xdr:spPr>
        <a:xfrm flipV="1">
          <a:off x="15481300" y="13635134"/>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56669</xdr:rowOff>
    </xdr:from>
    <xdr:to>
      <xdr:col>81</xdr:col>
      <xdr:colOff>50800</xdr:colOff>
      <xdr:row>79</xdr:row>
      <xdr:rowOff>95678</xdr:rowOff>
    </xdr:to>
    <xdr:cxnSp macro="">
      <xdr:nvCxnSpPr>
        <xdr:cNvPr id="638" name="直線コネクタ 637"/>
        <xdr:cNvCxnSpPr/>
      </xdr:nvCxnSpPr>
      <xdr:spPr>
        <a:xfrm>
          <a:off x="14592300" y="13601219"/>
          <a:ext cx="889000" cy="3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56669</xdr:rowOff>
    </xdr:from>
    <xdr:to>
      <xdr:col>76</xdr:col>
      <xdr:colOff>114300</xdr:colOff>
      <xdr:row>79</xdr:row>
      <xdr:rowOff>84592</xdr:rowOff>
    </xdr:to>
    <xdr:cxnSp macro="">
      <xdr:nvCxnSpPr>
        <xdr:cNvPr id="641" name="直線コネクタ 640"/>
        <xdr:cNvCxnSpPr/>
      </xdr:nvCxnSpPr>
      <xdr:spPr>
        <a:xfrm flipV="1">
          <a:off x="13703300" y="13601219"/>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84592</xdr:rowOff>
    </xdr:from>
    <xdr:to>
      <xdr:col>71</xdr:col>
      <xdr:colOff>177800</xdr:colOff>
      <xdr:row>79</xdr:row>
      <xdr:rowOff>98437</xdr:rowOff>
    </xdr:to>
    <xdr:cxnSp macro="">
      <xdr:nvCxnSpPr>
        <xdr:cNvPr id="644" name="直線コネクタ 643"/>
        <xdr:cNvCxnSpPr/>
      </xdr:nvCxnSpPr>
      <xdr:spPr>
        <a:xfrm flipV="1">
          <a:off x="12814300" y="13629142"/>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39784</xdr:rowOff>
    </xdr:from>
    <xdr:to>
      <xdr:col>85</xdr:col>
      <xdr:colOff>177800</xdr:colOff>
      <xdr:row>79</xdr:row>
      <xdr:rowOff>141384</xdr:rowOff>
    </xdr:to>
    <xdr:sp macro="" textlink="">
      <xdr:nvSpPr>
        <xdr:cNvPr id="654" name="楕円 653"/>
        <xdr:cNvSpPr/>
      </xdr:nvSpPr>
      <xdr:spPr>
        <a:xfrm>
          <a:off x="162687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44878</xdr:rowOff>
    </xdr:from>
    <xdr:to>
      <xdr:col>81</xdr:col>
      <xdr:colOff>101600</xdr:colOff>
      <xdr:row>79</xdr:row>
      <xdr:rowOff>146478</xdr:rowOff>
    </xdr:to>
    <xdr:sp macro="" textlink="">
      <xdr:nvSpPr>
        <xdr:cNvPr id="656" name="楕円 655"/>
        <xdr:cNvSpPr/>
      </xdr:nvSpPr>
      <xdr:spPr>
        <a:xfrm>
          <a:off x="15430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137605</xdr:rowOff>
    </xdr:from>
    <xdr:ext cx="378565" cy="259045"/>
    <xdr:sp macro="" textlink="">
      <xdr:nvSpPr>
        <xdr:cNvPr id="657" name="テキスト ボックス 656"/>
        <xdr:cNvSpPr txBox="1"/>
      </xdr:nvSpPr>
      <xdr:spPr>
        <a:xfrm>
          <a:off x="15292017" y="1368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5869</xdr:rowOff>
    </xdr:from>
    <xdr:to>
      <xdr:col>76</xdr:col>
      <xdr:colOff>165100</xdr:colOff>
      <xdr:row>79</xdr:row>
      <xdr:rowOff>107469</xdr:rowOff>
    </xdr:to>
    <xdr:sp macro="" textlink="">
      <xdr:nvSpPr>
        <xdr:cNvPr id="658" name="楕円 657"/>
        <xdr:cNvSpPr/>
      </xdr:nvSpPr>
      <xdr:spPr>
        <a:xfrm>
          <a:off x="14541500" y="135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98596</xdr:rowOff>
    </xdr:from>
    <xdr:ext cx="469744" cy="259045"/>
    <xdr:sp macro="" textlink="">
      <xdr:nvSpPr>
        <xdr:cNvPr id="659" name="テキスト ボックス 658"/>
        <xdr:cNvSpPr txBox="1"/>
      </xdr:nvSpPr>
      <xdr:spPr>
        <a:xfrm>
          <a:off x="14357428" y="136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33792</xdr:rowOff>
    </xdr:from>
    <xdr:to>
      <xdr:col>72</xdr:col>
      <xdr:colOff>38100</xdr:colOff>
      <xdr:row>79</xdr:row>
      <xdr:rowOff>135392</xdr:rowOff>
    </xdr:to>
    <xdr:sp macro="" textlink="">
      <xdr:nvSpPr>
        <xdr:cNvPr id="660" name="楕円 659"/>
        <xdr:cNvSpPr/>
      </xdr:nvSpPr>
      <xdr:spPr>
        <a:xfrm>
          <a:off x="13652500" y="135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126519</xdr:rowOff>
    </xdr:from>
    <xdr:ext cx="378565" cy="259045"/>
    <xdr:sp macro="" textlink="">
      <xdr:nvSpPr>
        <xdr:cNvPr id="661" name="テキスト ボックス 660"/>
        <xdr:cNvSpPr txBox="1"/>
      </xdr:nvSpPr>
      <xdr:spPr>
        <a:xfrm>
          <a:off x="13514017" y="13671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47637</xdr:rowOff>
    </xdr:from>
    <xdr:to>
      <xdr:col>67</xdr:col>
      <xdr:colOff>101600</xdr:colOff>
      <xdr:row>79</xdr:row>
      <xdr:rowOff>149237</xdr:rowOff>
    </xdr:to>
    <xdr:sp macro="" textlink="">
      <xdr:nvSpPr>
        <xdr:cNvPr id="662" name="楕円 661"/>
        <xdr:cNvSpPr/>
      </xdr:nvSpPr>
      <xdr:spPr>
        <a:xfrm>
          <a:off x="12763500" y="135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140364</xdr:rowOff>
    </xdr:from>
    <xdr:ext cx="313932" cy="259045"/>
    <xdr:sp macro="" textlink="">
      <xdr:nvSpPr>
        <xdr:cNvPr id="663" name="テキスト ボックス 662"/>
        <xdr:cNvSpPr txBox="1"/>
      </xdr:nvSpPr>
      <xdr:spPr>
        <a:xfrm>
          <a:off x="12657333" y="13684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18580</xdr:rowOff>
    </xdr:from>
    <xdr:to>
      <xdr:col>85</xdr:col>
      <xdr:colOff>127000</xdr:colOff>
      <xdr:row>96</xdr:row>
      <xdr:rowOff>24842</xdr:rowOff>
    </xdr:to>
    <xdr:cxnSp macro="">
      <xdr:nvCxnSpPr>
        <xdr:cNvPr id="692" name="直線コネクタ 691"/>
        <xdr:cNvCxnSpPr/>
      </xdr:nvCxnSpPr>
      <xdr:spPr>
        <a:xfrm flipV="1">
          <a:off x="15481300" y="16477780"/>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24842</xdr:rowOff>
    </xdr:from>
    <xdr:to>
      <xdr:col>81</xdr:col>
      <xdr:colOff>50800</xdr:colOff>
      <xdr:row>96</xdr:row>
      <xdr:rowOff>42557</xdr:rowOff>
    </xdr:to>
    <xdr:cxnSp macro="">
      <xdr:nvCxnSpPr>
        <xdr:cNvPr id="695" name="直線コネクタ 694"/>
        <xdr:cNvCxnSpPr/>
      </xdr:nvCxnSpPr>
      <xdr:spPr>
        <a:xfrm flipV="1">
          <a:off x="14592300" y="16484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19926</xdr:rowOff>
    </xdr:from>
    <xdr:to>
      <xdr:col>76</xdr:col>
      <xdr:colOff>114300</xdr:colOff>
      <xdr:row>96</xdr:row>
      <xdr:rowOff>42557</xdr:rowOff>
    </xdr:to>
    <xdr:cxnSp macro="">
      <xdr:nvCxnSpPr>
        <xdr:cNvPr id="698" name="直線コネクタ 697"/>
        <xdr:cNvCxnSpPr/>
      </xdr:nvCxnSpPr>
      <xdr:spPr>
        <a:xfrm>
          <a:off x="13703300" y="16479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166078</xdr:rowOff>
    </xdr:from>
    <xdr:to>
      <xdr:col>71</xdr:col>
      <xdr:colOff>177800</xdr:colOff>
      <xdr:row>96</xdr:row>
      <xdr:rowOff>19926</xdr:rowOff>
    </xdr:to>
    <xdr:cxnSp macro="">
      <xdr:nvCxnSpPr>
        <xdr:cNvPr id="701" name="直線コネクタ 700"/>
        <xdr:cNvCxnSpPr/>
      </xdr:nvCxnSpPr>
      <xdr:spPr>
        <a:xfrm>
          <a:off x="12814300" y="16453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139230</xdr:rowOff>
    </xdr:from>
    <xdr:to>
      <xdr:col>85</xdr:col>
      <xdr:colOff>177800</xdr:colOff>
      <xdr:row>96</xdr:row>
      <xdr:rowOff>69380</xdr:rowOff>
    </xdr:to>
    <xdr:sp macro="" textlink="">
      <xdr:nvSpPr>
        <xdr:cNvPr id="711" name="楕円 710"/>
        <xdr:cNvSpPr/>
      </xdr:nvSpPr>
      <xdr:spPr>
        <a:xfrm>
          <a:off x="162687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117657</xdr:rowOff>
    </xdr:from>
    <xdr:ext cx="534377" cy="259045"/>
    <xdr:sp macro="" textlink="">
      <xdr:nvSpPr>
        <xdr:cNvPr id="712" name="公債費該当値テキスト"/>
        <xdr:cNvSpPr txBox="1"/>
      </xdr:nvSpPr>
      <xdr:spPr>
        <a:xfrm>
          <a:off x="16370300" y="16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145492</xdr:rowOff>
    </xdr:from>
    <xdr:to>
      <xdr:col>81</xdr:col>
      <xdr:colOff>101600</xdr:colOff>
      <xdr:row>96</xdr:row>
      <xdr:rowOff>75642</xdr:rowOff>
    </xdr:to>
    <xdr:sp macro="" textlink="">
      <xdr:nvSpPr>
        <xdr:cNvPr id="713" name="楕円 712"/>
        <xdr:cNvSpPr/>
      </xdr:nvSpPr>
      <xdr:spPr>
        <a:xfrm>
          <a:off x="154305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66769</xdr:rowOff>
    </xdr:from>
    <xdr:ext cx="534377" cy="259045"/>
    <xdr:sp macro="" textlink="">
      <xdr:nvSpPr>
        <xdr:cNvPr id="714" name="テキスト ボックス 713"/>
        <xdr:cNvSpPr txBox="1"/>
      </xdr:nvSpPr>
      <xdr:spPr>
        <a:xfrm>
          <a:off x="15214111" y="16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163207</xdr:rowOff>
    </xdr:from>
    <xdr:to>
      <xdr:col>76</xdr:col>
      <xdr:colOff>165100</xdr:colOff>
      <xdr:row>96</xdr:row>
      <xdr:rowOff>93357</xdr:rowOff>
    </xdr:to>
    <xdr:sp macro="" textlink="">
      <xdr:nvSpPr>
        <xdr:cNvPr id="715" name="楕円 714"/>
        <xdr:cNvSpPr/>
      </xdr:nvSpPr>
      <xdr:spPr>
        <a:xfrm>
          <a:off x="14541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84484</xdr:rowOff>
    </xdr:from>
    <xdr:ext cx="534377" cy="259045"/>
    <xdr:sp macro="" textlink="">
      <xdr:nvSpPr>
        <xdr:cNvPr id="716" name="テキスト ボックス 715"/>
        <xdr:cNvSpPr txBox="1"/>
      </xdr:nvSpPr>
      <xdr:spPr>
        <a:xfrm>
          <a:off x="14325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140576</xdr:rowOff>
    </xdr:from>
    <xdr:to>
      <xdr:col>72</xdr:col>
      <xdr:colOff>38100</xdr:colOff>
      <xdr:row>96</xdr:row>
      <xdr:rowOff>70726</xdr:rowOff>
    </xdr:to>
    <xdr:sp macro="" textlink="">
      <xdr:nvSpPr>
        <xdr:cNvPr id="717" name="楕円 716"/>
        <xdr:cNvSpPr/>
      </xdr:nvSpPr>
      <xdr:spPr>
        <a:xfrm>
          <a:off x="13652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61853</xdr:rowOff>
    </xdr:from>
    <xdr:ext cx="534377" cy="259045"/>
    <xdr:sp macro="" textlink="">
      <xdr:nvSpPr>
        <xdr:cNvPr id="718" name="テキスト ボックス 717"/>
        <xdr:cNvSpPr txBox="1"/>
      </xdr:nvSpPr>
      <xdr:spPr>
        <a:xfrm>
          <a:off x="13436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115278</xdr:rowOff>
    </xdr:from>
    <xdr:to>
      <xdr:col>67</xdr:col>
      <xdr:colOff>101600</xdr:colOff>
      <xdr:row>96</xdr:row>
      <xdr:rowOff>45428</xdr:rowOff>
    </xdr:to>
    <xdr:sp macro="" textlink="">
      <xdr:nvSpPr>
        <xdr:cNvPr id="719" name="楕円 718"/>
        <xdr:cNvSpPr/>
      </xdr:nvSpPr>
      <xdr:spPr>
        <a:xfrm>
          <a:off x="127635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36555</xdr:rowOff>
    </xdr:from>
    <xdr:ext cx="534377" cy="259045"/>
    <xdr:sp macro="" textlink="">
      <xdr:nvSpPr>
        <xdr:cNvPr id="720" name="テキスト ボックス 719"/>
        <xdr:cNvSpPr txBox="1"/>
      </xdr:nvSpPr>
      <xdr:spPr>
        <a:xfrm>
          <a:off x="12547111" y="1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議会費、民生費及び衛生費の性質別歳出については、類似団体の値を上回った。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議会費では、市民一人当たり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年３月の合併直後の選挙において定数を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人としているが、類似団体の議員定数等を調査・研究し、適正な議員定数としていく必要がある。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私立認定こども園施設整備補助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事業、衛生費では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阿南医療センター整備補助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事業と各目的別歳出において大型の普通建設事業が相次いだため、特に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また、民生費では、少子高齢化の進展が続く傾向の中で、今後は各種扶助費等の増加が懸念されるところであ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り、衛生費においても各種検診や夜間休日診療に係る費用が増加することが想定される。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財政調整基金残高は、決算剰余金を中心に適切に積み立てするとともに、国の方針に沿って優先的に取り組むべき事業への活用を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図った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結果、約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億円減少の約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市内主要企業の業績が堅調であることによる法人市民税の増や、財政調整基金の取崩しにより、実質収支については黒字を維持しているが、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阿南医療センター整備補助事業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を主とした大型事業による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財政需要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により、実質単年度収支は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億４千万円の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の段階的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交付税収入の減少や景気の動向に影響を受け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やすい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法人市民税等市税収入</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先行きに不透明感があることを踏まえ、一般財源の更なる確保のため、一層、堅実な財政運営に努める必要がある。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当市の一般会計及び公営企業会計等の実質収支は、すべての会計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黒字もしくは収支０の決算となり、連結実質赤字比率は生じていない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ものの、一般会計から各会計への繰出金は依然として減少せず、一般会計の負担が大きい状況であるため、各会計については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独立採算制の原則に鑑み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十分な財源の確保に努めるとともに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事業歳出予算を精査することで財政の健全性を維持する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また、一般会計においても今後は、法人市民税をはじめとする市税収入の見通しが不透明であるほか、普通交付税の合併算定替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の段階的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縮減期間に入っ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ことなどから、一般財源の確保が一層厳しくなることが予想されるため、堅実な財政運営をすすめることが重要である。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34961274</v>
      </c>
      <c r="BO4" s="410"/>
      <c r="BP4" s="410"/>
      <c r="BQ4" s="410"/>
      <c r="BR4" s="410"/>
      <c r="BS4" s="410"/>
      <c r="BT4" s="410"/>
      <c r="BU4" s="411"/>
      <c r="BV4" s="409">
        <v>37260428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1.1000000000000001</v>
      </c>
      <c r="CU4" s="416"/>
      <c r="CV4" s="416"/>
      <c r="CW4" s="416"/>
      <c r="CX4" s="416"/>
      <c r="CY4" s="416"/>
      <c r="CZ4" s="416"/>
      <c r="DA4" s="417"/>
      <c r="DB4" s="415">
        <v>0.7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33198416</v>
      </c>
      <c r="BO5" s="447"/>
      <c r="BP5" s="447"/>
      <c r="BQ5" s="447"/>
      <c r="BR5" s="447"/>
      <c r="BS5" s="447"/>
      <c r="BT5" s="447"/>
      <c r="BU5" s="448"/>
      <c r="BV5" s="446">
        <v>35635724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88.5</v>
      </c>
      <c r="CU5" s="444"/>
      <c r="CV5" s="444"/>
      <c r="CW5" s="444"/>
      <c r="CX5" s="444"/>
      <c r="CY5" s="444"/>
      <c r="CZ5" s="444"/>
      <c r="DA5" s="445"/>
      <c r="DB5" s="443">
        <v>91.7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1762858</v>
      </c>
      <c r="BO6" s="447"/>
      <c r="BP6" s="447"/>
      <c r="BQ6" s="447"/>
      <c r="BR6" s="447"/>
      <c r="BS6" s="447"/>
      <c r="BT6" s="447"/>
      <c r="BU6" s="448"/>
      <c r="BV6" s="446">
        <v>1624704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v>
      </c>
      <c r="CU6" s="484"/>
      <c r="CV6" s="484"/>
      <c r="CW6" s="484"/>
      <c r="CX6" s="484"/>
      <c r="CY6" s="484"/>
      <c r="CZ6" s="484"/>
      <c r="DA6" s="485"/>
      <c r="DB6" s="483">
        <v>94.9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1551734</v>
      </c>
      <c r="BO7" s="447"/>
      <c r="BP7" s="447"/>
      <c r="BQ7" s="447"/>
      <c r="BR7" s="447"/>
      <c r="BS7" s="447"/>
      <c r="BT7" s="447"/>
      <c r="BU7" s="448"/>
      <c r="BV7" s="446">
        <v>1482158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19782658</v>
      </c>
      <c r="CU7" s="447"/>
      <c r="CV7" s="447"/>
      <c r="CW7" s="447"/>
      <c r="CX7" s="447"/>
      <c r="CY7" s="447"/>
      <c r="CZ7" s="447"/>
      <c r="DA7" s="448"/>
      <c r="DB7" s="446">
        <v>20137232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211124</v>
      </c>
      <c r="BO8" s="447"/>
      <c r="BP8" s="447"/>
      <c r="BQ8" s="447"/>
      <c r="BR8" s="447"/>
      <c r="BS8" s="447"/>
      <c r="BT8" s="447"/>
      <c r="BU8" s="448"/>
      <c r="BV8" s="446">
        <v>142546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0.86</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73019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68578</v>
      </c>
      <c r="BO9" s="447"/>
      <c r="BP9" s="447"/>
      <c r="BQ9" s="447"/>
      <c r="BR9" s="447"/>
      <c r="BS9" s="447"/>
      <c r="BT9" s="447"/>
      <c r="BU9" s="448"/>
      <c r="BV9" s="446">
        <v>-320030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76063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95441</v>
      </c>
      <c r="BO10" s="447"/>
      <c r="BP10" s="447"/>
      <c r="BQ10" s="447"/>
      <c r="BR10" s="447"/>
      <c r="BS10" s="447"/>
      <c r="BT10" s="447"/>
      <c r="BU10" s="448"/>
      <c r="BV10" s="446">
        <v>320078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74275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1700000</v>
      </c>
      <c r="BO12" s="447"/>
      <c r="BP12" s="447"/>
      <c r="BQ12" s="447"/>
      <c r="BR12" s="447"/>
      <c r="BS12" s="447"/>
      <c r="BT12" s="447"/>
      <c r="BU12" s="448"/>
      <c r="BV12" s="446">
        <v>1830000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73949</v>
      </c>
      <c r="S13" s="528"/>
      <c r="T13" s="528"/>
      <c r="U13" s="528"/>
      <c r="V13" s="529"/>
      <c r="W13" s="462" t="s">
        <v>133</v>
      </c>
      <c r="X13" s="463"/>
      <c r="Y13" s="463"/>
      <c r="Z13" s="463"/>
      <c r="AA13" s="463"/>
      <c r="AB13" s="453"/>
      <c r="AC13" s="497">
        <v>3213</v>
      </c>
      <c r="AD13" s="498"/>
      <c r="AE13" s="498"/>
      <c r="AF13" s="498"/>
      <c r="AG13" s="537"/>
      <c r="AH13" s="497">
        <v>3156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-1535981</v>
      </c>
      <c r="BO13" s="447"/>
      <c r="BP13" s="447"/>
      <c r="BQ13" s="447"/>
      <c r="BR13" s="447"/>
      <c r="BS13" s="447"/>
      <c r="BT13" s="447"/>
      <c r="BU13" s="448"/>
      <c r="BV13" s="446">
        <v>-1829952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5.2</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74951</v>
      </c>
      <c r="S14" s="528"/>
      <c r="T14" s="528"/>
      <c r="U14" s="528"/>
      <c r="V14" s="529"/>
      <c r="W14" s="436"/>
      <c r="X14" s="437"/>
      <c r="Y14" s="437"/>
      <c r="Z14" s="437"/>
      <c r="AA14" s="437"/>
      <c r="AB14" s="426"/>
      <c r="AC14" s="530">
        <v>9.8000000000000007</v>
      </c>
      <c r="AD14" s="531"/>
      <c r="AE14" s="531"/>
      <c r="AF14" s="531"/>
      <c r="AG14" s="532"/>
      <c r="AH14" s="530">
        <v>9.8000000000000007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74607</v>
      </c>
      <c r="S15" s="528"/>
      <c r="T15" s="528"/>
      <c r="U15" s="528"/>
      <c r="V15" s="529"/>
      <c r="W15" s="462" t="s">
        <v>141</v>
      </c>
      <c r="X15" s="463"/>
      <c r="Y15" s="463"/>
      <c r="Z15" s="463"/>
      <c r="AA15" s="463"/>
      <c r="AB15" s="453"/>
      <c r="AC15" s="497">
        <v>9902</v>
      </c>
      <c r="AD15" s="498"/>
      <c r="AE15" s="498"/>
      <c r="AF15" s="498"/>
      <c r="AG15" s="537"/>
      <c r="AH15" s="497">
        <v>9719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11652996</v>
      </c>
      <c r="BO15" s="410"/>
      <c r="BP15" s="410"/>
      <c r="BQ15" s="410"/>
      <c r="BR15" s="410"/>
      <c r="BS15" s="410"/>
      <c r="BT15" s="410"/>
      <c r="BU15" s="411"/>
      <c r="BV15" s="409">
        <v>12263830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30.4</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13977936</v>
      </c>
      <c r="BO16" s="447"/>
      <c r="BP16" s="447"/>
      <c r="BQ16" s="447"/>
      <c r="BR16" s="447"/>
      <c r="BS16" s="447"/>
      <c r="BT16" s="447"/>
      <c r="BU16" s="448"/>
      <c r="BV16" s="446">
        <v>14165321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19510</v>
      </c>
      <c r="AD17" s="498"/>
      <c r="AE17" s="498"/>
      <c r="AF17" s="498"/>
      <c r="AG17" s="537"/>
      <c r="AH17" s="497">
        <v>19187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15058356</v>
      </c>
      <c r="BO17" s="447"/>
      <c r="BP17" s="447"/>
      <c r="BQ17" s="447"/>
      <c r="BR17" s="447"/>
      <c r="BS17" s="447"/>
      <c r="BT17" s="447"/>
      <c r="BU17" s="448"/>
      <c r="BV17" s="446">
        <v>15875620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279.25</v>
      </c>
      <c r="M18" s="559"/>
      <c r="N18" s="559"/>
      <c r="O18" s="559"/>
      <c r="P18" s="559"/>
      <c r="Q18" s="559"/>
      <c r="R18" s="560"/>
      <c r="S18" s="560"/>
      <c r="T18" s="560"/>
      <c r="U18" s="560"/>
      <c r="V18" s="561"/>
      <c r="W18" s="464"/>
      <c r="X18" s="465"/>
      <c r="Y18" s="465"/>
      <c r="Z18" s="465"/>
      <c r="AA18" s="465"/>
      <c r="AB18" s="456"/>
      <c r="AC18" s="562">
        <v>59.8</v>
      </c>
      <c r="AD18" s="563"/>
      <c r="AE18" s="563"/>
      <c r="AF18" s="563"/>
      <c r="AG18" s="564"/>
      <c r="AH18" s="562">
        <v>59.8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18052854</v>
      </c>
      <c r="BO18" s="447"/>
      <c r="BP18" s="447"/>
      <c r="BQ18" s="447"/>
      <c r="BR18" s="447"/>
      <c r="BS18" s="447"/>
      <c r="BT18" s="447"/>
      <c r="BU18" s="448"/>
      <c r="BV18" s="446">
        <v>17678392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23288586</v>
      </c>
      <c r="BO19" s="447"/>
      <c r="BP19" s="447"/>
      <c r="BQ19" s="447"/>
      <c r="BR19" s="447"/>
      <c r="BS19" s="447"/>
      <c r="BT19" s="447"/>
      <c r="BU19" s="448"/>
      <c r="BV19" s="446">
        <v>22647010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27193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34142065</v>
      </c>
      <c r="BO23" s="447"/>
      <c r="BP23" s="447"/>
      <c r="BQ23" s="447"/>
      <c r="BR23" s="447"/>
      <c r="BS23" s="447"/>
      <c r="BT23" s="447"/>
      <c r="BU23" s="448"/>
      <c r="BV23" s="446">
        <v>34694924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9090</v>
      </c>
      <c r="R24" s="498"/>
      <c r="S24" s="498"/>
      <c r="T24" s="498"/>
      <c r="U24" s="498"/>
      <c r="V24" s="537"/>
      <c r="W24" s="596"/>
      <c r="X24" s="584"/>
      <c r="Y24" s="585"/>
      <c r="Z24" s="496" t="s">
        <v>164</v>
      </c>
      <c r="AA24" s="476"/>
      <c r="AB24" s="476"/>
      <c r="AC24" s="476"/>
      <c r="AD24" s="476"/>
      <c r="AE24" s="476"/>
      <c r="AF24" s="476"/>
      <c r="AG24" s="477"/>
      <c r="AH24" s="497">
        <v>785</v>
      </c>
      <c r="AI24" s="498"/>
      <c r="AJ24" s="498"/>
      <c r="AK24" s="498"/>
      <c r="AL24" s="537"/>
      <c r="AM24" s="497">
        <v>2372270</v>
      </c>
      <c r="AN24" s="498"/>
      <c r="AO24" s="498"/>
      <c r="AP24" s="498"/>
      <c r="AQ24" s="498"/>
      <c r="AR24" s="537"/>
      <c r="AS24" s="497">
        <v>3022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27538606</v>
      </c>
      <c r="BO24" s="447"/>
      <c r="BP24" s="447"/>
      <c r="BQ24" s="447"/>
      <c r="BR24" s="447"/>
      <c r="BS24" s="447"/>
      <c r="BT24" s="447"/>
      <c r="BU24" s="448"/>
      <c r="BV24" s="446">
        <v>28174947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7240</v>
      </c>
      <c r="R25" s="498"/>
      <c r="S25" s="498"/>
      <c r="T25" s="498"/>
      <c r="U25" s="498"/>
      <c r="V25" s="537"/>
      <c r="W25" s="596"/>
      <c r="X25" s="584"/>
      <c r="Y25" s="585"/>
      <c r="Z25" s="496" t="s">
        <v>167</v>
      </c>
      <c r="AA25" s="476"/>
      <c r="AB25" s="476"/>
      <c r="AC25" s="476"/>
      <c r="AD25" s="476"/>
      <c r="AE25" s="476"/>
      <c r="AF25" s="476"/>
      <c r="AG25" s="477"/>
      <c r="AH25" s="497">
        <v>109</v>
      </c>
      <c r="AI25" s="498"/>
      <c r="AJ25" s="498"/>
      <c r="AK25" s="498"/>
      <c r="AL25" s="537"/>
      <c r="AM25" s="497">
        <v>294518</v>
      </c>
      <c r="AN25" s="498"/>
      <c r="AO25" s="498"/>
      <c r="AP25" s="498"/>
      <c r="AQ25" s="498"/>
      <c r="AR25" s="537"/>
      <c r="AS25" s="497">
        <v>2702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14413307</v>
      </c>
      <c r="BO25" s="410"/>
      <c r="BP25" s="410"/>
      <c r="BQ25" s="410"/>
      <c r="BR25" s="410"/>
      <c r="BS25" s="410"/>
      <c r="BT25" s="410"/>
      <c r="BU25" s="411"/>
      <c r="BV25" s="409">
        <v>13617069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6520</v>
      </c>
      <c r="R26" s="498"/>
      <c r="S26" s="498"/>
      <c r="T26" s="498"/>
      <c r="U26" s="498"/>
      <c r="V26" s="537"/>
      <c r="W26" s="596"/>
      <c r="X26" s="584"/>
      <c r="Y26" s="585"/>
      <c r="Z26" s="496" t="s">
        <v>170</v>
      </c>
      <c r="AA26" s="606"/>
      <c r="AB26" s="606"/>
      <c r="AC26" s="606"/>
      <c r="AD26" s="606"/>
      <c r="AE26" s="606"/>
      <c r="AF26" s="606"/>
      <c r="AG26" s="607"/>
      <c r="AH26" s="497">
        <v>103</v>
      </c>
      <c r="AI26" s="498"/>
      <c r="AJ26" s="498"/>
      <c r="AK26" s="498"/>
      <c r="AL26" s="537"/>
      <c r="AM26" s="497">
        <v>321875</v>
      </c>
      <c r="AN26" s="498"/>
      <c r="AO26" s="498"/>
      <c r="AP26" s="498"/>
      <c r="AQ26" s="498"/>
      <c r="AR26" s="537"/>
      <c r="AS26" s="497">
        <v>3125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4820</v>
      </c>
      <c r="R27" s="498"/>
      <c r="S27" s="498"/>
      <c r="T27" s="498"/>
      <c r="U27" s="498"/>
      <c r="V27" s="537"/>
      <c r="W27" s="596"/>
      <c r="X27" s="584"/>
      <c r="Y27" s="585"/>
      <c r="Z27" s="496" t="s">
        <v>173</v>
      </c>
      <c r="AA27" s="476"/>
      <c r="AB27" s="476"/>
      <c r="AC27" s="476"/>
      <c r="AD27" s="476"/>
      <c r="AE27" s="476"/>
      <c r="AF27" s="476"/>
      <c r="AG27" s="477"/>
      <c r="AH27" s="497">
        <v>30</v>
      </c>
      <c r="AI27" s="498"/>
      <c r="AJ27" s="498"/>
      <c r="AK27" s="498"/>
      <c r="AL27" s="537"/>
      <c r="AM27" s="497">
        <v>75360</v>
      </c>
      <c r="AN27" s="498"/>
      <c r="AO27" s="498"/>
      <c r="AP27" s="498"/>
      <c r="AQ27" s="498"/>
      <c r="AR27" s="537"/>
      <c r="AS27" s="497">
        <v>2512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466000</v>
      </c>
      <c r="BO27" s="620"/>
      <c r="BP27" s="620"/>
      <c r="BQ27" s="620"/>
      <c r="BR27" s="620"/>
      <c r="BS27" s="620"/>
      <c r="BT27" s="620"/>
      <c r="BU27" s="621"/>
      <c r="BV27" s="619">
        <v>466000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4280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10823589</v>
      </c>
      <c r="BO28" s="410"/>
      <c r="BP28" s="410"/>
      <c r="BQ28" s="410"/>
      <c r="BR28" s="410"/>
      <c r="BS28" s="410"/>
      <c r="BT28" s="410"/>
      <c r="BU28" s="411"/>
      <c r="BV28" s="409">
        <v>12428148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26</v>
      </c>
      <c r="M29" s="498"/>
      <c r="N29" s="498"/>
      <c r="O29" s="498"/>
      <c r="P29" s="537"/>
      <c r="Q29" s="497">
        <v>3990</v>
      </c>
      <c r="R29" s="498"/>
      <c r="S29" s="498"/>
      <c r="T29" s="498"/>
      <c r="U29" s="498"/>
      <c r="V29" s="537"/>
      <c r="W29" s="597"/>
      <c r="X29" s="598"/>
      <c r="Y29" s="599"/>
      <c r="Z29" s="496" t="s">
        <v>179</v>
      </c>
      <c r="AA29" s="476"/>
      <c r="AB29" s="476"/>
      <c r="AC29" s="476"/>
      <c r="AD29" s="476"/>
      <c r="AE29" s="476"/>
      <c r="AF29" s="476"/>
      <c r="AG29" s="477"/>
      <c r="AH29" s="497">
        <v>815</v>
      </c>
      <c r="AI29" s="498"/>
      <c r="AJ29" s="498"/>
      <c r="AK29" s="498"/>
      <c r="AL29" s="537"/>
      <c r="AM29" s="497">
        <v>2447630</v>
      </c>
      <c r="AN29" s="498"/>
      <c r="AO29" s="498"/>
      <c r="AP29" s="498"/>
      <c r="AQ29" s="498"/>
      <c r="AR29" s="537"/>
      <c r="AS29" s="497">
        <v>3003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3603709</v>
      </c>
      <c r="BO29" s="447"/>
      <c r="BP29" s="447"/>
      <c r="BQ29" s="447"/>
      <c r="BR29" s="447"/>
      <c r="BS29" s="447"/>
      <c r="BT29" s="447"/>
      <c r="BU29" s="448"/>
      <c r="BV29" s="446">
        <v>3598108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4157052</v>
      </c>
      <c r="BO30" s="620"/>
      <c r="BP30" s="620"/>
      <c r="BQ30" s="620"/>
      <c r="BR30" s="620"/>
      <c r="BS30" s="620"/>
      <c r="BT30" s="620"/>
      <c r="BU30" s="621"/>
      <c r="BV30" s="619">
        <v>4373234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9</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93"/>
      <c r="AM34" s="632">
        <f>IF(AO34="","",MAX(C34:D43,U34:V43)+1)</f>
        <v>14</v>
      </c>
      <c r="AN34" s="632"/>
      <c r="AO34" s="633" t="str">
        <f>IF('各会計、関係団体の財政状況及び健全化判断比率'!B33="","",'各会計、関係団体の財政状況及び健全化判断比率'!B33)</f>
        <v>阿南市水道事業会計</v>
      </c>
      <c r="AP34" s="633"/>
      <c r="AQ34" s="633"/>
      <c r="AR34" s="633"/>
      <c r="AS34" s="633"/>
      <c r="AT34" s="633"/>
      <c r="AU34" s="633"/>
      <c r="AV34" s="633"/>
      <c r="AW34" s="633"/>
      <c r="AX34" s="633"/>
      <c r="AY34" s="633"/>
      <c r="AZ34" s="633"/>
      <c r="BA34" s="633"/>
      <c r="BB34" s="633"/>
      <c r="BC34" s="633"/>
      <c r="BD34" s="193"/>
      <c r="BE34" s="632">
        <f>IF(BG34="","",MAX(C34:D43,U34:V43,AM34:AN43)+1)</f>
        <v>15</v>
      </c>
      <c r="BF34" s="632"/>
      <c r="BG34" s="633" t="str">
        <f>IF('各会計、関係団体の財政状況及び健全化判断比率'!B34="","",'各会計、関係団体の財政状況及び健全化判断比率'!B34)</f>
        <v>公共下水道事業会計</v>
      </c>
      <c r="BH34" s="633"/>
      <c r="BI34" s="633"/>
      <c r="BJ34" s="633"/>
      <c r="BK34" s="633"/>
      <c r="BL34" s="633"/>
      <c r="BM34" s="633"/>
      <c r="BN34" s="633"/>
      <c r="BO34" s="633"/>
      <c r="BP34" s="633"/>
      <c r="BQ34" s="633"/>
      <c r="BR34" s="633"/>
      <c r="BS34" s="633"/>
      <c r="BT34" s="633"/>
      <c r="BU34" s="633"/>
      <c r="BV34" s="193"/>
      <c r="BW34" s="632">
        <f>IF(BY34="","",MAX(C34:D43,U34:V43,AM34:AN43,BE34:BF43)+1)</f>
        <v>17</v>
      </c>
      <c r="BX34" s="632"/>
      <c r="BY34" s="633" t="str">
        <f>IF('各会計、関係団体の財政状況及び健全化判断比率'!B68="","",'各会計、関係団体の財政状況及び健全化判断比率'!B68)</f>
        <v>老人ホーム福寿荘組合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阿南市土地開発公社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住宅新築資金等貸付事業会計</v>
      </c>
      <c r="F35" s="633"/>
      <c r="G35" s="633"/>
      <c r="H35" s="633"/>
      <c r="I35" s="633"/>
      <c r="J35" s="633"/>
      <c r="K35" s="633"/>
      <c r="L35" s="633"/>
      <c r="M35" s="633"/>
      <c r="N35" s="633"/>
      <c r="O35" s="633"/>
      <c r="P35" s="633"/>
      <c r="Q35" s="633"/>
      <c r="R35" s="633"/>
      <c r="S35" s="633"/>
      <c r="T35" s="193"/>
      <c r="U35" s="632">
        <f>IF(W35="","",U34+1)</f>
        <v>10</v>
      </c>
      <c r="V35" s="632"/>
      <c r="W35" s="633" t="str">
        <f>IF('各会計、関係団体の財政状況及び健全化判断比率'!B29="","",'各会計、関係団体の財政状況及び健全化判断比率'!B29)</f>
        <v>加茂谷診療所事業会計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16</v>
      </c>
      <c r="BF35" s="632"/>
      <c r="BG35" s="633" t="str">
        <f>IF('各会計、関係団体の財政状況及び健全化判断比率'!B35="","",'各会計、関係団体の財政状況及び健全化判断比率'!B35)</f>
        <v>羽ノ浦農業集落排水事業会計</v>
      </c>
      <c r="BH35" s="633"/>
      <c r="BI35" s="633"/>
      <c r="BJ35" s="633"/>
      <c r="BK35" s="633"/>
      <c r="BL35" s="633"/>
      <c r="BM35" s="633"/>
      <c r="BN35" s="633"/>
      <c r="BO35" s="633"/>
      <c r="BP35" s="633"/>
      <c r="BQ35" s="633"/>
      <c r="BR35" s="633"/>
      <c r="BS35" s="633"/>
      <c r="BT35" s="633"/>
      <c r="BU35" s="633"/>
      <c r="BV35" s="193"/>
      <c r="BW35" s="632">
        <f t="shared" ref="BW35:BW43" si="2">IF(BY35="","",BW34+1)</f>
        <v>18</v>
      </c>
      <c r="BX35" s="632"/>
      <c r="BY35" s="633" t="str">
        <f>IF('各会計、関係団体の財政状況及び健全化判断比率'!B69="","",'各会計、関係団体の財政状況及び健全化判断比率'!B69)</f>
        <v>那賀川北岸地域湛水防除施設組合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株式会社コートベール徳島</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伊島地区生活排水処理事業会計</v>
      </c>
      <c r="F36" s="633"/>
      <c r="G36" s="633"/>
      <c r="H36" s="633"/>
      <c r="I36" s="633"/>
      <c r="J36" s="633"/>
      <c r="K36" s="633"/>
      <c r="L36" s="633"/>
      <c r="M36" s="633"/>
      <c r="N36" s="633"/>
      <c r="O36" s="633"/>
      <c r="P36" s="633"/>
      <c r="Q36" s="633"/>
      <c r="R36" s="633"/>
      <c r="S36" s="633"/>
      <c r="T36" s="193"/>
      <c r="U36" s="632">
        <f t="shared" ref="U36:U43" si="4">IF(W36="","",U35+1)</f>
        <v>11</v>
      </c>
      <c r="V36" s="632"/>
      <c r="W36" s="633" t="str">
        <f>IF('各会計、関係団体の財政状況及び健全化判断比率'!B30="","",'各会計、関係団体の財政状況及び健全化判断比率'!B30)</f>
        <v>伊島診療所事業会計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19</v>
      </c>
      <c r="BX36" s="632"/>
      <c r="BY36" s="633" t="str">
        <f>IF('各会計、関係団体の財政状況及び健全化判断比率'!B70="","",'各会計、関係団体の財政状況及び健全化判断比率'!B70)</f>
        <v>徳島県市町村総合事務組合（一般会計）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学校給食事業会計</v>
      </c>
      <c r="F37" s="633"/>
      <c r="G37" s="633"/>
      <c r="H37" s="633"/>
      <c r="I37" s="633"/>
      <c r="J37" s="633"/>
      <c r="K37" s="633"/>
      <c r="L37" s="633"/>
      <c r="M37" s="633"/>
      <c r="N37" s="633"/>
      <c r="O37" s="633"/>
      <c r="P37" s="633"/>
      <c r="Q37" s="633"/>
      <c r="R37" s="633"/>
      <c r="S37" s="633"/>
      <c r="T37" s="193"/>
      <c r="U37" s="632">
        <f t="shared" si="4"/>
        <v>12</v>
      </c>
      <c r="V37" s="632"/>
      <c r="W37" s="633" t="str">
        <f>IF('各会計、関係団体の財政状況及び健全化判断比率'!B31="","",'各会計、関係団体の財政状況及び健全化判断比率'!B31)</f>
        <v>介護保険事業会計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20</v>
      </c>
      <c r="BX37" s="632"/>
      <c r="BY37" s="633" t="str">
        <f>IF('各会計、関係団体の財政状況及び健全化判断比率'!B71="","",'各会計、関係団体の財政状況及び健全化判断比率'!B71)</f>
        <v>徳島県市町村総合事務組合（徳島滞納整理機構特別会計）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奨学資金貸付事業会計</v>
      </c>
      <c r="F38" s="633"/>
      <c r="G38" s="633"/>
      <c r="H38" s="633"/>
      <c r="I38" s="633"/>
      <c r="J38" s="633"/>
      <c r="K38" s="633"/>
      <c r="L38" s="633"/>
      <c r="M38" s="633"/>
      <c r="N38" s="633"/>
      <c r="O38" s="633"/>
      <c r="P38" s="633"/>
      <c r="Q38" s="633"/>
      <c r="R38" s="633"/>
      <c r="S38" s="633"/>
      <c r="T38" s="193"/>
      <c r="U38" s="632">
        <f t="shared" si="4"/>
        <v>13</v>
      </c>
      <c r="V38" s="632"/>
      <c r="W38" s="633" t="str">
        <f>IF('各会計、関係団体の財政状況及び健全化判断比率'!B32="","",'各会計、関係団体の財政状況及び健全化判断比率'!B32)</f>
        <v>後期高齢者医療会計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21</v>
      </c>
      <c r="BX38" s="632"/>
      <c r="BY38" s="633" t="str">
        <f>IF('各会計、関係団体の財政状況及び健全化判断比率'!B72="","",'各会計、関係団体の財政状況及び健全化判断比率'!B72)</f>
        <v>徳島県後期高齢者医療広域連合（一般会計）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f t="shared" si="5"/>
        <v>6</v>
      </c>
      <c r="D39" s="632"/>
      <c r="E39" s="633" t="str">
        <f>IF('各会計、関係団体の財政状況及び健全化判断比率'!B12="","",'各会計、関係団体の財政状況及び健全化判断比率'!B12)</f>
        <v>春日野地域下水道事業会計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22</v>
      </c>
      <c r="BX39" s="632"/>
      <c r="BY39" s="633" t="str">
        <f>IF('各会計、関係団体の財政状況及び健全化判断比率'!B73="","",'各会計、関係団体の財政状況及び健全化判断比率'!B73)</f>
        <v>徳島県後期高齢者広域連合
（後期高齢者医療特別会計）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f t="shared" si="5"/>
        <v>7</v>
      </c>
      <c r="D40" s="632"/>
      <c r="E40" s="633" t="str">
        <f>IF('各会計、関係団体の財政状況及び健全化判断比率'!B13="","",'各会計、関係団体の財政状況及び健全化判断比率'!B13)</f>
        <v>豊香野地区生活排水処理事業会計</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f t="shared" si="5"/>
        <v>8</v>
      </c>
      <c r="D41" s="632"/>
      <c r="E41" s="633" t="str">
        <f>IF('各会計、関係団体の財政状況及び健全化判断比率'!B14="","",'各会計、関係団体の財政状況及び健全化判断比率'!B14)</f>
        <v>西春日野生活排水処理事業会計</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4ns2bmcmF61jXkTSzgBnLNWJ5rcp0mgtAtXrteNswhlHNruGRu004EnW15ygCNcISBnxI6nQzP+WHtlJwYX+w==" saltValue="K6KFGIsFfW8Z36/unTur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24" t="s">
        <v>573</v>
      </c>
      <c r="D34" s="1224"/>
      <c r="E34" s="1225"/>
      <c r="F34" s="32">
        <v>6.37</v>
      </c>
      <c r="G34" s="33">
        <v>6.02</v>
      </c>
      <c r="H34" s="33">
        <v>5.81</v>
      </c>
      <c r="I34" s="33">
        <v>5.91</v>
      </c>
      <c r="J34" s="34">
        <v>7.15</v>
      </c>
      <c r="K34" s="22"/>
      <c r="L34" s="22"/>
      <c r="M34" s="22"/>
      <c r="N34" s="22"/>
      <c r="O34" s="22"/>
      <c r="P34" s="22"/>
    </row>
    <row r="35" spans="1:16" ht="39" customHeight="1" x14ac:dyDescent="0.15">
      <c r="A35" s="22"/>
      <c r="B35" s="35"/>
      <c r="C35" s="1218" t="s">
        <v>574</v>
      </c>
      <c r="D35" s="1219"/>
      <c r="E35" s="1220"/>
      <c r="F35" s="36">
        <v>0.71</v>
      </c>
      <c r="G35" s="37">
        <v>0.81</v>
      </c>
      <c r="H35" s="37">
        <v>0.96</v>
      </c>
      <c r="I35" s="37">
        <v>0.55000000000000004</v>
      </c>
      <c r="J35" s="38">
        <v>1.24</v>
      </c>
      <c r="K35" s="22"/>
      <c r="L35" s="22"/>
      <c r="M35" s="22"/>
      <c r="N35" s="22"/>
      <c r="O35" s="22"/>
      <c r="P35" s="22"/>
    </row>
    <row r="36" spans="1:16" ht="39" customHeight="1" x14ac:dyDescent="0.15">
      <c r="A36" s="22"/>
      <c r="B36" s="35"/>
      <c r="C36" s="1218" t="s">
        <v>575</v>
      </c>
      <c r="D36" s="1219"/>
      <c r="E36" s="1220"/>
      <c r="F36" s="36">
        <v>2.52</v>
      </c>
      <c r="G36" s="37">
        <v>3.69</v>
      </c>
      <c r="H36" s="37">
        <v>2.13</v>
      </c>
      <c r="I36" s="37">
        <v>0.55000000000000004</v>
      </c>
      <c r="J36" s="38">
        <v>0.95</v>
      </c>
      <c r="K36" s="22"/>
      <c r="L36" s="22"/>
      <c r="M36" s="22"/>
      <c r="N36" s="22"/>
      <c r="O36" s="22"/>
      <c r="P36" s="22"/>
    </row>
    <row r="37" spans="1:16" ht="39" customHeight="1" x14ac:dyDescent="0.15">
      <c r="A37" s="22"/>
      <c r="B37" s="35"/>
      <c r="C37" s="1218" t="s">
        <v>576</v>
      </c>
      <c r="D37" s="1219"/>
      <c r="E37" s="1220"/>
      <c r="F37" s="36">
        <v>0</v>
      </c>
      <c r="G37" s="37">
        <v>0</v>
      </c>
      <c r="H37" s="37">
        <v>0</v>
      </c>
      <c r="I37" s="37">
        <v>1.26</v>
      </c>
      <c r="J37" s="38">
        <v>0.79</v>
      </c>
      <c r="K37" s="22"/>
      <c r="L37" s="22"/>
      <c r="M37" s="22"/>
      <c r="N37" s="22"/>
      <c r="O37" s="22"/>
      <c r="P37" s="22"/>
    </row>
    <row r="38" spans="1:16" ht="39" customHeight="1" x14ac:dyDescent="0.15">
      <c r="A38" s="22"/>
      <c r="B38" s="35"/>
      <c r="C38" s="1218" t="s">
        <v>577</v>
      </c>
      <c r="D38" s="1219"/>
      <c r="E38" s="1220"/>
      <c r="F38" s="36">
        <v>7.0000000000000007E-2</v>
      </c>
      <c r="G38" s="37">
        <v>0.09</v>
      </c>
      <c r="H38" s="37">
        <v>0.08</v>
      </c>
      <c r="I38" s="37">
        <v>0.09</v>
      </c>
      <c r="J38" s="38">
        <v>0.1</v>
      </c>
      <c r="K38" s="22"/>
      <c r="L38" s="22"/>
      <c r="M38" s="22"/>
      <c r="N38" s="22"/>
      <c r="O38" s="22"/>
      <c r="P38" s="22"/>
    </row>
    <row r="39" spans="1:16" ht="39" customHeight="1" x14ac:dyDescent="0.15">
      <c r="A39" s="22"/>
      <c r="B39" s="35"/>
      <c r="C39" s="1218" t="s">
        <v>578</v>
      </c>
      <c r="D39" s="1219"/>
      <c r="E39" s="1220"/>
      <c r="F39" s="36">
        <v>0</v>
      </c>
      <c r="G39" s="37">
        <v>0</v>
      </c>
      <c r="H39" s="37">
        <v>0.05</v>
      </c>
      <c r="I39" s="37">
        <v>0.06</v>
      </c>
      <c r="J39" s="38">
        <v>0.04</v>
      </c>
      <c r="K39" s="22"/>
      <c r="L39" s="22"/>
      <c r="M39" s="22"/>
      <c r="N39" s="22"/>
      <c r="O39" s="22"/>
      <c r="P39" s="22"/>
    </row>
    <row r="40" spans="1:16" ht="39" customHeight="1" x14ac:dyDescent="0.15">
      <c r="A40" s="22"/>
      <c r="B40" s="35"/>
      <c r="C40" s="1218" t="s">
        <v>579</v>
      </c>
      <c r="D40" s="1219"/>
      <c r="E40" s="1220"/>
      <c r="F40" s="36">
        <v>0.02</v>
      </c>
      <c r="G40" s="37">
        <v>0.02</v>
      </c>
      <c r="H40" s="37">
        <v>0.02</v>
      </c>
      <c r="I40" s="37">
        <v>0.02</v>
      </c>
      <c r="J40" s="38">
        <v>0.03</v>
      </c>
      <c r="K40" s="22"/>
      <c r="L40" s="22"/>
      <c r="M40" s="22"/>
      <c r="N40" s="22"/>
      <c r="O40" s="22"/>
      <c r="P40" s="22"/>
    </row>
    <row r="41" spans="1:16" ht="39" customHeight="1" x14ac:dyDescent="0.15">
      <c r="A41" s="22"/>
      <c r="B41" s="35"/>
      <c r="C41" s="1218" t="s">
        <v>580</v>
      </c>
      <c r="D41" s="1219"/>
      <c r="E41" s="1220"/>
      <c r="F41" s="36" t="s">
        <v>522</v>
      </c>
      <c r="G41" s="37" t="s">
        <v>522</v>
      </c>
      <c r="H41" s="37" t="s">
        <v>522</v>
      </c>
      <c r="I41" s="37">
        <v>0.03</v>
      </c>
      <c r="J41" s="38">
        <v>0.02</v>
      </c>
      <c r="K41" s="22"/>
      <c r="L41" s="22"/>
      <c r="M41" s="22"/>
      <c r="N41" s="22"/>
      <c r="O41" s="22"/>
      <c r="P41" s="22"/>
    </row>
    <row r="42" spans="1:16" ht="39" customHeight="1" x14ac:dyDescent="0.15">
      <c r="A42" s="22"/>
      <c r="B42" s="39"/>
      <c r="C42" s="1218" t="s">
        <v>581</v>
      </c>
      <c r="D42" s="1219"/>
      <c r="E42" s="1220"/>
      <c r="F42" s="36" t="s">
        <v>582</v>
      </c>
      <c r="G42" s="37" t="s">
        <v>583</v>
      </c>
      <c r="H42" s="37" t="s">
        <v>584</v>
      </c>
      <c r="I42" s="37" t="s">
        <v>522</v>
      </c>
      <c r="J42" s="38" t="s">
        <v>522</v>
      </c>
      <c r="K42" s="22"/>
      <c r="L42" s="22"/>
      <c r="M42" s="22"/>
      <c r="N42" s="22"/>
      <c r="O42" s="22"/>
      <c r="P42" s="22"/>
    </row>
    <row r="43" spans="1:16" ht="39" customHeight="1" thickBot="1" x14ac:dyDescent="0.2">
      <c r="A43" s="22"/>
      <c r="B43" s="40"/>
      <c r="C43" s="1221" t="s">
        <v>585</v>
      </c>
      <c r="D43" s="1222"/>
      <c r="E43" s="1223"/>
      <c r="F43" s="41">
        <v>0.06</v>
      </c>
      <c r="G43" s="42">
        <v>0.06</v>
      </c>
      <c r="H43" s="42">
        <v>0.06</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HqHK3C17DJKKMCxpjw2CZXyZOR7xLE7Dj/xagwGGpv/ka2gNUdytaM/dPWCe29v347vEo1pvqg7Uv58hJA/w==" saltValue="nCxgD/gBpa2mSrzHq7Yo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3411</v>
      </c>
      <c r="L45" s="60">
        <v>3234</v>
      </c>
      <c r="M45" s="60">
        <v>3075</v>
      </c>
      <c r="N45" s="60">
        <v>3151</v>
      </c>
      <c r="O45" s="61">
        <v>3159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332</v>
      </c>
      <c r="L48" s="64">
        <v>343</v>
      </c>
      <c r="M48" s="64">
        <v>359</v>
      </c>
      <c r="N48" s="64">
        <v>366</v>
      </c>
      <c r="O48" s="65">
        <v>411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v>
      </c>
      <c r="L49" s="64">
        <v>1</v>
      </c>
      <c r="M49" s="64">
        <v>1</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522</v>
      </c>
      <c r="L50" s="64" t="s">
        <v>522</v>
      </c>
      <c r="M50" s="64" t="s">
        <v>522</v>
      </c>
      <c r="N50" s="64" t="s">
        <v>522</v>
      </c>
      <c r="O50" s="65" t="s">
        <v>522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522</v>
      </c>
      <c r="L51" s="64" t="s">
        <v>522</v>
      </c>
      <c r="M51" s="64" t="s">
        <v>522</v>
      </c>
      <c r="N51" s="64" t="s">
        <v>522</v>
      </c>
      <c r="O51" s="65" t="s">
        <v>522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2460</v>
      </c>
      <c r="L52" s="64">
        <v>2592</v>
      </c>
      <c r="M52" s="64">
        <v>2573</v>
      </c>
      <c r="N52" s="64">
        <v>2586</v>
      </c>
      <c r="O52" s="65">
        <v>2594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1284</v>
      </c>
      <c r="L53" s="69">
        <v>986</v>
      </c>
      <c r="M53" s="69">
        <v>862</v>
      </c>
      <c r="N53" s="69">
        <v>932</v>
      </c>
      <c r="O53" s="70">
        <v>977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CTexPbr4CUUtxGPOU+bDvMS01Hses75XkdSgTn+NjqwbHUB6s5+HYkmibDCDXbB//sxuQukvitjrb9joG+mcg==" saltValue="kNyZ2wvQNwD2UJQfvEtb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8" sqref="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42" t="s">
        <v>24</v>
      </c>
      <c r="C41" s="1243"/>
      <c r="D41" s="81"/>
      <c r="E41" s="1248" t="s">
        <v>25</v>
      </c>
      <c r="F41" s="1248"/>
      <c r="G41" s="1248"/>
      <c r="H41" s="1249"/>
      <c r="I41" s="82">
        <v>34181</v>
      </c>
      <c r="J41" s="83">
        <v>34280</v>
      </c>
      <c r="K41" s="83">
        <v>33766</v>
      </c>
      <c r="L41" s="83">
        <v>34695</v>
      </c>
      <c r="M41" s="84">
        <v>34142</v>
      </c>
    </row>
    <row r="42" spans="2:13" ht="27.75" customHeight="1" x14ac:dyDescent="0.15">
      <c r="B42" s="1244"/>
      <c r="C42" s="1245"/>
      <c r="D42" s="85"/>
      <c r="E42" s="1250" t="s">
        <v>26</v>
      </c>
      <c r="F42" s="1250"/>
      <c r="G42" s="1250"/>
      <c r="H42" s="1251"/>
      <c r="I42" s="86" t="s">
        <v>522</v>
      </c>
      <c r="J42" s="87" t="s">
        <v>522</v>
      </c>
      <c r="K42" s="87" t="s">
        <v>522</v>
      </c>
      <c r="L42" s="87" t="s">
        <v>522</v>
      </c>
      <c r="M42" s="88" t="s">
        <v>522</v>
      </c>
    </row>
    <row r="43" spans="2:13" ht="27.75" customHeight="1" x14ac:dyDescent="0.15">
      <c r="B43" s="1244"/>
      <c r="C43" s="1245"/>
      <c r="D43" s="85"/>
      <c r="E43" s="1250" t="s">
        <v>27</v>
      </c>
      <c r="F43" s="1250"/>
      <c r="G43" s="1250"/>
      <c r="H43" s="1251"/>
      <c r="I43" s="86">
        <v>5967</v>
      </c>
      <c r="J43" s="87">
        <v>5887</v>
      </c>
      <c r="K43" s="87">
        <v>5573</v>
      </c>
      <c r="L43" s="87">
        <v>5480</v>
      </c>
      <c r="M43" s="88">
        <v>5466</v>
      </c>
    </row>
    <row r="44" spans="2:13" ht="27.75" customHeight="1" x14ac:dyDescent="0.15">
      <c r="B44" s="1244"/>
      <c r="C44" s="1245"/>
      <c r="D44" s="85"/>
      <c r="E44" s="1250" t="s">
        <v>28</v>
      </c>
      <c r="F44" s="1250"/>
      <c r="G44" s="1250"/>
      <c r="H44" s="1251"/>
      <c r="I44" s="86">
        <v>5</v>
      </c>
      <c r="J44" s="87">
        <v>5</v>
      </c>
      <c r="K44" s="87">
        <v>4</v>
      </c>
      <c r="L44" s="87">
        <v>3</v>
      </c>
      <c r="M44" s="88">
        <v>2</v>
      </c>
    </row>
    <row r="45" spans="2:13" ht="27.75" customHeight="1" x14ac:dyDescent="0.15">
      <c r="B45" s="1244"/>
      <c r="C45" s="1245"/>
      <c r="D45" s="85"/>
      <c r="E45" s="1250" t="s">
        <v>29</v>
      </c>
      <c r="F45" s="1250"/>
      <c r="G45" s="1250"/>
      <c r="H45" s="1251"/>
      <c r="I45" s="86">
        <v>7325</v>
      </c>
      <c r="J45" s="87">
        <v>6828</v>
      </c>
      <c r="K45" s="87">
        <v>6435</v>
      </c>
      <c r="L45" s="87">
        <v>6259</v>
      </c>
      <c r="M45" s="88">
        <v>6053</v>
      </c>
    </row>
    <row r="46" spans="2:13" ht="27.75" customHeight="1" x14ac:dyDescent="0.15">
      <c r="B46" s="1244"/>
      <c r="C46" s="1245"/>
      <c r="D46" s="89"/>
      <c r="E46" s="1250" t="s">
        <v>30</v>
      </c>
      <c r="F46" s="1250"/>
      <c r="G46" s="1250"/>
      <c r="H46" s="1251"/>
      <c r="I46" s="86">
        <v>579</v>
      </c>
      <c r="J46" s="87">
        <v>578</v>
      </c>
      <c r="K46" s="87">
        <v>577</v>
      </c>
      <c r="L46" s="87">
        <v>575</v>
      </c>
      <c r="M46" s="88">
        <v>573</v>
      </c>
    </row>
    <row r="47" spans="2:13" ht="27.75" customHeight="1" x14ac:dyDescent="0.15">
      <c r="B47" s="1244"/>
      <c r="C47" s="1245"/>
      <c r="D47" s="90"/>
      <c r="E47" s="1252" t="s">
        <v>31</v>
      </c>
      <c r="F47" s="1253"/>
      <c r="G47" s="1253"/>
      <c r="H47" s="1254"/>
      <c r="I47" s="86" t="s">
        <v>522</v>
      </c>
      <c r="J47" s="87" t="s">
        <v>522</v>
      </c>
      <c r="K47" s="87" t="s">
        <v>522</v>
      </c>
      <c r="L47" s="87" t="s">
        <v>522</v>
      </c>
      <c r="M47" s="88" t="s">
        <v>522</v>
      </c>
    </row>
    <row r="48" spans="2:13" ht="27.75" customHeight="1" x14ac:dyDescent="0.15">
      <c r="B48" s="1244"/>
      <c r="C48" s="1245"/>
      <c r="D48" s="85"/>
      <c r="E48" s="1250" t="s">
        <v>32</v>
      </c>
      <c r="F48" s="1250"/>
      <c r="G48" s="1250"/>
      <c r="H48" s="1251"/>
      <c r="I48" s="86" t="s">
        <v>522</v>
      </c>
      <c r="J48" s="87" t="s">
        <v>522</v>
      </c>
      <c r="K48" s="87" t="s">
        <v>522</v>
      </c>
      <c r="L48" s="87" t="s">
        <v>522</v>
      </c>
      <c r="M48" s="88" t="s">
        <v>522</v>
      </c>
    </row>
    <row r="49" spans="2:13" ht="27.75" customHeight="1" x14ac:dyDescent="0.15">
      <c r="B49" s="1246"/>
      <c r="C49" s="1247"/>
      <c r="D49" s="85"/>
      <c r="E49" s="1250" t="s">
        <v>33</v>
      </c>
      <c r="F49" s="1250"/>
      <c r="G49" s="1250"/>
      <c r="H49" s="1251"/>
      <c r="I49" s="86" t="s">
        <v>522</v>
      </c>
      <c r="J49" s="87" t="s">
        <v>522</v>
      </c>
      <c r="K49" s="87" t="s">
        <v>522</v>
      </c>
      <c r="L49" s="87" t="s">
        <v>522</v>
      </c>
      <c r="M49" s="88" t="s">
        <v>522</v>
      </c>
    </row>
    <row r="50" spans="2:13" ht="27.75" customHeight="1" x14ac:dyDescent="0.15">
      <c r="B50" s="1255" t="s">
        <v>34</v>
      </c>
      <c r="C50" s="1256"/>
      <c r="D50" s="91"/>
      <c r="E50" s="1250" t="s">
        <v>35</v>
      </c>
      <c r="F50" s="1250"/>
      <c r="G50" s="1250"/>
      <c r="H50" s="1251"/>
      <c r="I50" s="86">
        <v>26270</v>
      </c>
      <c r="J50" s="87">
        <v>24495</v>
      </c>
      <c r="K50" s="87">
        <v>24525</v>
      </c>
      <c r="L50" s="87">
        <v>20863</v>
      </c>
      <c r="M50" s="88">
        <v>19050</v>
      </c>
    </row>
    <row r="51" spans="2:13" ht="27.75" customHeight="1" x14ac:dyDescent="0.15">
      <c r="B51" s="1244"/>
      <c r="C51" s="1245"/>
      <c r="D51" s="85"/>
      <c r="E51" s="1250" t="s">
        <v>36</v>
      </c>
      <c r="F51" s="1250"/>
      <c r="G51" s="1250"/>
      <c r="H51" s="1251"/>
      <c r="I51" s="86">
        <v>1106</v>
      </c>
      <c r="J51" s="87">
        <v>1229</v>
      </c>
      <c r="K51" s="87">
        <v>1291</v>
      </c>
      <c r="L51" s="87">
        <v>1234</v>
      </c>
      <c r="M51" s="88">
        <v>1306</v>
      </c>
    </row>
    <row r="52" spans="2:13" ht="27.75" customHeight="1" x14ac:dyDescent="0.15">
      <c r="B52" s="1246"/>
      <c r="C52" s="1247"/>
      <c r="D52" s="85"/>
      <c r="E52" s="1250" t="s">
        <v>37</v>
      </c>
      <c r="F52" s="1250"/>
      <c r="G52" s="1250"/>
      <c r="H52" s="1251"/>
      <c r="I52" s="86">
        <v>29288</v>
      </c>
      <c r="J52" s="87">
        <v>29769</v>
      </c>
      <c r="K52" s="87">
        <v>29552</v>
      </c>
      <c r="L52" s="87">
        <v>30465</v>
      </c>
      <c r="M52" s="88">
        <v>30235</v>
      </c>
    </row>
    <row r="53" spans="2:13" ht="27.75" customHeight="1" thickBot="1" x14ac:dyDescent="0.2">
      <c r="B53" s="1257" t="s">
        <v>38</v>
      </c>
      <c r="C53" s="1258"/>
      <c r="D53" s="92"/>
      <c r="E53" s="1259" t="s">
        <v>39</v>
      </c>
      <c r="F53" s="1259"/>
      <c r="G53" s="1259"/>
      <c r="H53" s="1260"/>
      <c r="I53" s="93">
        <v>-8606</v>
      </c>
      <c r="J53" s="94">
        <v>-7917</v>
      </c>
      <c r="K53" s="94">
        <v>-9013</v>
      </c>
      <c r="L53" s="94">
        <v>-5550</v>
      </c>
      <c r="M53" s="95">
        <v>-4355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c+fxiehgtPdHhXJBfq8LlVsc4fUdwuHubwES6C0EGz5iHN0/GVqNNZm7kQUGZ+mZ93OGn9CblENYlu0I/p5g==" saltValue="WI+BeOCG81GkmV6PG9BY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69" t="s">
        <v>42</v>
      </c>
      <c r="D55" s="1269"/>
      <c r="E55" s="1270"/>
      <c r="F55" s="107">
        <v>13938</v>
      </c>
      <c r="G55" s="107">
        <v>12428</v>
      </c>
      <c r="H55" s="108">
        <v>10824</v>
      </c>
    </row>
    <row r="56" spans="2:8" ht="52.5" customHeight="1" x14ac:dyDescent="0.15">
      <c r="B56" s="109"/>
      <c r="C56" s="1271" t="s">
        <v>43</v>
      </c>
      <c r="D56" s="1271"/>
      <c r="E56" s="1272"/>
      <c r="F56" s="110">
        <v>3591</v>
      </c>
      <c r="G56" s="110">
        <v>3598</v>
      </c>
      <c r="H56" s="111">
        <v>3604</v>
      </c>
    </row>
    <row r="57" spans="2:8" ht="53.25" customHeight="1" x14ac:dyDescent="0.15">
      <c r="B57" s="109"/>
      <c r="C57" s="1273" t="s">
        <v>44</v>
      </c>
      <c r="D57" s="1273"/>
      <c r="E57" s="1274"/>
      <c r="F57" s="112">
        <v>6544</v>
      </c>
      <c r="G57" s="112">
        <v>4373</v>
      </c>
      <c r="H57" s="113">
        <v>4157</v>
      </c>
    </row>
    <row r="58" spans="2:8" ht="45.75" customHeight="1" x14ac:dyDescent="0.15">
      <c r="B58" s="114"/>
      <c r="C58" s="1261" t="s">
        <v>606</v>
      </c>
      <c r="D58" s="1262"/>
      <c r="E58" s="1263"/>
      <c r="F58" s="115">
        <v>1343</v>
      </c>
      <c r="G58" s="115">
        <v>1345</v>
      </c>
      <c r="H58" s="116">
        <v>1350</v>
      </c>
    </row>
    <row r="59" spans="2:8" ht="45.75" customHeight="1" x14ac:dyDescent="0.15">
      <c r="B59" s="114"/>
      <c r="C59" s="1261" t="s">
        <v>607</v>
      </c>
      <c r="D59" s="1262"/>
      <c r="E59" s="1263"/>
      <c r="F59" s="115">
        <v>672</v>
      </c>
      <c r="G59" s="115">
        <v>641</v>
      </c>
      <c r="H59" s="116">
        <v>597</v>
      </c>
    </row>
    <row r="60" spans="2:8" ht="45.75" customHeight="1" x14ac:dyDescent="0.15">
      <c r="B60" s="114"/>
      <c r="C60" s="1261" t="s">
        <v>608</v>
      </c>
      <c r="D60" s="1262"/>
      <c r="E60" s="1263"/>
      <c r="F60" s="115">
        <v>629</v>
      </c>
      <c r="G60" s="115">
        <v>596</v>
      </c>
      <c r="H60" s="116">
        <v>570</v>
      </c>
    </row>
    <row r="61" spans="2:8" ht="45.75" customHeight="1" x14ac:dyDescent="0.15">
      <c r="B61" s="114"/>
      <c r="C61" s="1261" t="s">
        <v>609</v>
      </c>
      <c r="D61" s="1262"/>
      <c r="E61" s="1263"/>
      <c r="F61" s="115">
        <v>451</v>
      </c>
      <c r="G61" s="115">
        <v>451</v>
      </c>
      <c r="H61" s="116">
        <v>451</v>
      </c>
    </row>
    <row r="62" spans="2:8" ht="45.75" customHeight="1" thickBot="1" x14ac:dyDescent="0.2">
      <c r="B62" s="117"/>
      <c r="C62" s="1264" t="s">
        <v>610</v>
      </c>
      <c r="D62" s="1265"/>
      <c r="E62" s="1266"/>
      <c r="F62" s="118">
        <v>273</v>
      </c>
      <c r="G62" s="118">
        <v>255</v>
      </c>
      <c r="H62" s="119">
        <v>255</v>
      </c>
    </row>
    <row r="63" spans="2:8" ht="52.5" customHeight="1" thickBot="1" x14ac:dyDescent="0.2">
      <c r="B63" s="120"/>
      <c r="C63" s="1267" t="s">
        <v>45</v>
      </c>
      <c r="D63" s="1267"/>
      <c r="E63" s="1268"/>
      <c r="F63" s="121">
        <v>24073</v>
      </c>
      <c r="G63" s="121">
        <v>20399</v>
      </c>
      <c r="H63" s="122">
        <v>18584</v>
      </c>
    </row>
    <row r="64" spans="2:8" ht="15" customHeight="1" x14ac:dyDescent="0.15"/>
    <row r="65" ht="0" hidden="1" customHeight="1" x14ac:dyDescent="0.15"/>
    <row r="66" ht="0" hidden="1" customHeight="1" x14ac:dyDescent="0.15"/>
  </sheetData>
  <sheetProtection algorithmName="SHA-512" hashValue="HEHoRWbDa8fDv1ADE1aGI4hWBISxIn16JU3KsnZlkrasvx4Zo9zRg6VqzDe4xqMp6SlXKQenTDhbttVo2EgAIA==" saltValue="7R4iNXtCdaJx1WKV2+pE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623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565</v>
      </c>
      <c r="BQ50" s="1288"/>
      <c r="BR50" s="1288"/>
      <c r="BS50" s="1288"/>
      <c r="BT50" s="1288"/>
      <c r="BU50" s="1288"/>
      <c r="BV50" s="1288"/>
      <c r="BW50" s="1288"/>
      <c r="BX50" s="1288" t="s">
        <v>566</v>
      </c>
      <c r="BY50" s="1288"/>
      <c r="BZ50" s="1288"/>
      <c r="CA50" s="1288"/>
      <c r="CB50" s="1288"/>
      <c r="CC50" s="1288"/>
      <c r="CD50" s="1288"/>
      <c r="CE50" s="1288"/>
      <c r="CF50" s="1288" t="s">
        <v>567</v>
      </c>
      <c r="CG50" s="1288"/>
      <c r="CH50" s="1288"/>
      <c r="CI50" s="1288"/>
      <c r="CJ50" s="1288"/>
      <c r="CK50" s="1288"/>
      <c r="CL50" s="1288"/>
      <c r="CM50" s="1288"/>
      <c r="CN50" s="1288" t="s">
        <v>568</v>
      </c>
      <c r="CO50" s="1288"/>
      <c r="CP50" s="1288"/>
      <c r="CQ50" s="1288"/>
      <c r="CR50" s="1288"/>
      <c r="CS50" s="1288"/>
      <c r="CT50" s="1288"/>
      <c r="CU50" s="1288"/>
      <c r="CV50" s="1288" t="s">
        <v>569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615</v>
      </c>
      <c r="AO51" s="1291"/>
      <c r="AP51" s="1291"/>
      <c r="AQ51" s="1291"/>
      <c r="AR51" s="1291"/>
      <c r="AS51" s="1291"/>
      <c r="AT51" s="1291"/>
      <c r="AU51" s="1291"/>
      <c r="AV51" s="1291"/>
      <c r="AW51" s="1291"/>
      <c r="AX51" s="1291"/>
      <c r="AY51" s="1291"/>
      <c r="AZ51" s="1291"/>
      <c r="BA51" s="1291"/>
      <c r="BB51" s="1291" t="s">
        <v>616</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617</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48.6</v>
      </c>
      <c r="CG53" s="1289"/>
      <c r="CH53" s="1289"/>
      <c r="CI53" s="1289"/>
      <c r="CJ53" s="1289"/>
      <c r="CK53" s="1289"/>
      <c r="CL53" s="1289"/>
      <c r="CM53" s="1289"/>
      <c r="CN53" s="1289">
        <v>49.1</v>
      </c>
      <c r="CO53" s="1289"/>
      <c r="CP53" s="1289"/>
      <c r="CQ53" s="1289"/>
      <c r="CR53" s="1289"/>
      <c r="CS53" s="1289"/>
      <c r="CT53" s="1289"/>
      <c r="CU53" s="1289"/>
      <c r="CV53" s="1289">
        <v>50.8</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618</v>
      </c>
      <c r="AO55" s="1288"/>
      <c r="AP55" s="1288"/>
      <c r="AQ55" s="1288"/>
      <c r="AR55" s="1288"/>
      <c r="AS55" s="1288"/>
      <c r="AT55" s="1288"/>
      <c r="AU55" s="1288"/>
      <c r="AV55" s="1288"/>
      <c r="AW55" s="1288"/>
      <c r="AX55" s="1288"/>
      <c r="AY55" s="1288"/>
      <c r="AZ55" s="1288"/>
      <c r="BA55" s="1288"/>
      <c r="BB55" s="1291" t="s">
        <v>616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39</v>
      </c>
      <c r="CG55" s="1289"/>
      <c r="CH55" s="1289"/>
      <c r="CI55" s="1289"/>
      <c r="CJ55" s="1289"/>
      <c r="CK55" s="1289"/>
      <c r="CL55" s="1289"/>
      <c r="CM55" s="1289"/>
      <c r="CN55" s="1289">
        <v>32.5</v>
      </c>
      <c r="CO55" s="1289"/>
      <c r="CP55" s="1289"/>
      <c r="CQ55" s="1289"/>
      <c r="CR55" s="1289"/>
      <c r="CS55" s="1289"/>
      <c r="CT55" s="1289"/>
      <c r="CU55" s="1289"/>
      <c r="CV55" s="1289">
        <v>30.2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617</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55.4</v>
      </c>
      <c r="CG57" s="1289"/>
      <c r="CH57" s="1289"/>
      <c r="CI57" s="1289"/>
      <c r="CJ57" s="1289"/>
      <c r="CK57" s="1289"/>
      <c r="CL57" s="1289"/>
      <c r="CM57" s="1289"/>
      <c r="CN57" s="1289">
        <v>57</v>
      </c>
      <c r="CO57" s="1289"/>
      <c r="CP57" s="1289"/>
      <c r="CQ57" s="1289"/>
      <c r="CR57" s="1289"/>
      <c r="CS57" s="1289"/>
      <c r="CT57" s="1289"/>
      <c r="CU57" s="1289"/>
      <c r="CV57" s="1289">
        <v>57.6</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620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565</v>
      </c>
      <c r="BQ72" s="1288"/>
      <c r="BR72" s="1288"/>
      <c r="BS72" s="1288"/>
      <c r="BT72" s="1288"/>
      <c r="BU72" s="1288"/>
      <c r="BV72" s="1288"/>
      <c r="BW72" s="1288"/>
      <c r="BX72" s="1288" t="s">
        <v>566</v>
      </c>
      <c r="BY72" s="1288"/>
      <c r="BZ72" s="1288"/>
      <c r="CA72" s="1288"/>
      <c r="CB72" s="1288"/>
      <c r="CC72" s="1288"/>
      <c r="CD72" s="1288"/>
      <c r="CE72" s="1288"/>
      <c r="CF72" s="1288" t="s">
        <v>567</v>
      </c>
      <c r="CG72" s="1288"/>
      <c r="CH72" s="1288"/>
      <c r="CI72" s="1288"/>
      <c r="CJ72" s="1288"/>
      <c r="CK72" s="1288"/>
      <c r="CL72" s="1288"/>
      <c r="CM72" s="1288"/>
      <c r="CN72" s="1288" t="s">
        <v>568</v>
      </c>
      <c r="CO72" s="1288"/>
      <c r="CP72" s="1288"/>
      <c r="CQ72" s="1288"/>
      <c r="CR72" s="1288"/>
      <c r="CS72" s="1288"/>
      <c r="CT72" s="1288"/>
      <c r="CU72" s="1288"/>
      <c r="CV72" s="1288" t="s">
        <v>569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615</v>
      </c>
      <c r="AO73" s="1291"/>
      <c r="AP73" s="1291"/>
      <c r="AQ73" s="1291"/>
      <c r="AR73" s="1291"/>
      <c r="AS73" s="1291"/>
      <c r="AT73" s="1291"/>
      <c r="AU73" s="1291"/>
      <c r="AV73" s="1291"/>
      <c r="AW73" s="1291"/>
      <c r="AX73" s="1291"/>
      <c r="AY73" s="1291"/>
      <c r="AZ73" s="1291"/>
      <c r="BA73" s="1291"/>
      <c r="BB73" s="1291" t="s">
        <v>616</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621</v>
      </c>
      <c r="BC75" s="1291"/>
      <c r="BD75" s="1291"/>
      <c r="BE75" s="1291"/>
      <c r="BF75" s="1291"/>
      <c r="BG75" s="1291"/>
      <c r="BH75" s="1291"/>
      <c r="BI75" s="1291"/>
      <c r="BJ75" s="1291"/>
      <c r="BK75" s="1291"/>
      <c r="BL75" s="1291"/>
      <c r="BM75" s="1291"/>
      <c r="BN75" s="1291"/>
      <c r="BO75" s="1291"/>
      <c r="BP75" s="1289">
        <v>7.9</v>
      </c>
      <c r="BQ75" s="1289"/>
      <c r="BR75" s="1289"/>
      <c r="BS75" s="1289"/>
      <c r="BT75" s="1289"/>
      <c r="BU75" s="1289"/>
      <c r="BV75" s="1289"/>
      <c r="BW75" s="1289"/>
      <c r="BX75" s="1289">
        <v>7</v>
      </c>
      <c r="BY75" s="1289"/>
      <c r="BZ75" s="1289"/>
      <c r="CA75" s="1289"/>
      <c r="CB75" s="1289"/>
      <c r="CC75" s="1289"/>
      <c r="CD75" s="1289"/>
      <c r="CE75" s="1289"/>
      <c r="CF75" s="1289">
        <v>5.7</v>
      </c>
      <c r="CG75" s="1289"/>
      <c r="CH75" s="1289"/>
      <c r="CI75" s="1289"/>
      <c r="CJ75" s="1289"/>
      <c r="CK75" s="1289"/>
      <c r="CL75" s="1289"/>
      <c r="CM75" s="1289"/>
      <c r="CN75" s="1289">
        <v>5.0999999999999996</v>
      </c>
      <c r="CO75" s="1289"/>
      <c r="CP75" s="1289"/>
      <c r="CQ75" s="1289"/>
      <c r="CR75" s="1289"/>
      <c r="CS75" s="1289"/>
      <c r="CT75" s="1289"/>
      <c r="CU75" s="1289"/>
      <c r="CV75" s="1289">
        <v>5.2</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618</v>
      </c>
      <c r="AO77" s="1288"/>
      <c r="AP77" s="1288"/>
      <c r="AQ77" s="1288"/>
      <c r="AR77" s="1288"/>
      <c r="AS77" s="1288"/>
      <c r="AT77" s="1288"/>
      <c r="AU77" s="1288"/>
      <c r="AV77" s="1288"/>
      <c r="AW77" s="1288"/>
      <c r="AX77" s="1288"/>
      <c r="AY77" s="1288"/>
      <c r="AZ77" s="1288"/>
      <c r="BA77" s="1288"/>
      <c r="BB77" s="1291" t="s">
        <v>616</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39</v>
      </c>
      <c r="CG77" s="1289"/>
      <c r="CH77" s="1289"/>
      <c r="CI77" s="1289"/>
      <c r="CJ77" s="1289"/>
      <c r="CK77" s="1289"/>
      <c r="CL77" s="1289"/>
      <c r="CM77" s="1289"/>
      <c r="CN77" s="1289">
        <v>32.5</v>
      </c>
      <c r="CO77" s="1289"/>
      <c r="CP77" s="1289"/>
      <c r="CQ77" s="1289"/>
      <c r="CR77" s="1289"/>
      <c r="CS77" s="1289"/>
      <c r="CT77" s="1289"/>
      <c r="CU77" s="1289"/>
      <c r="CV77" s="1289">
        <v>30.2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621</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9</v>
      </c>
      <c r="CG79" s="1289"/>
      <c r="CH79" s="1289"/>
      <c r="CI79" s="1289"/>
      <c r="CJ79" s="1289"/>
      <c r="CK79" s="1289"/>
      <c r="CL79" s="1289"/>
      <c r="CM79" s="1289"/>
      <c r="CN79" s="1289">
        <v>8.1999999999999993</v>
      </c>
      <c r="CO79" s="1289"/>
      <c r="CP79" s="1289"/>
      <c r="CQ79" s="1289"/>
      <c r="CR79" s="1289"/>
      <c r="CS79" s="1289"/>
      <c r="CT79" s="1289"/>
      <c r="CU79" s="1289"/>
      <c r="CV79" s="1289">
        <v>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5/Yq2uK0ARBDwOW5xMg9DeCTZcLZbC2XchIs+xNcKy6mK+DmMXs9ZT+hW5gtCKFKcIDHkv536+qZqjq7birlA==" saltValue="BV9b2l+YPUdmdrKWtSaw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4" zoomScale="80" zoomScaleNormal="80" zoomScaleSheetLayoutView="70" workbookViewId="0">
      <selection activeCell="CS18" sqref="CS1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nY86PSeIGdcCaKsZ7hr+PaRhfm+cIGpm8BaNoFOc43SfgmGp007nC0flf0figIRUQSmtkkLZ+hyQXIjuVnLtA==" saltValue="JHlYg206l4X4rhRh4vCZ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 zoomScaleNormal="100" zoomScaleSheetLayoutView="55" workbookViewId="0">
      <selection activeCell="CS18" sqref="CS1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gIKMdZzhrjru/VhvC31mXWLnprMRatyuL6UUEBjKikFJMj9gyfsQFlcDwcXZnf5HaExTJTRlQ4lU+L2Lpnmdw==" saltValue="wj8/MoAMx4s8q4xEzB6n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562</v>
      </c>
      <c r="G2" s="136"/>
      <c r="H2" s="137"/>
    </row>
    <row r="3" spans="1:8" x14ac:dyDescent="0.15">
      <c r="A3" s="133" t="s">
        <v>555</v>
      </c>
      <c r="B3" s="138"/>
      <c r="C3" s="139"/>
      <c r="D3" s="140">
        <v>147933</v>
      </c>
      <c r="E3" s="141"/>
      <c r="F3" s="142">
        <v>63956</v>
      </c>
      <c r="G3" s="143"/>
      <c r="H3" s="144"/>
    </row>
    <row r="4" spans="1:8" x14ac:dyDescent="0.15">
      <c r="A4" s="145"/>
      <c r="B4" s="146"/>
      <c r="C4" s="147"/>
      <c r="D4" s="148">
        <v>60070</v>
      </c>
      <c r="E4" s="149"/>
      <c r="F4" s="150">
        <v>29239</v>
      </c>
      <c r="G4" s="151"/>
      <c r="H4" s="152"/>
    </row>
    <row r="5" spans="1:8" x14ac:dyDescent="0.15">
      <c r="A5" s="133" t="s">
        <v>557</v>
      </c>
      <c r="B5" s="138"/>
      <c r="C5" s="139"/>
      <c r="D5" s="140">
        <v>104513</v>
      </c>
      <c r="E5" s="141"/>
      <c r="F5" s="142">
        <v>66255</v>
      </c>
      <c r="G5" s="143"/>
      <c r="H5" s="144"/>
    </row>
    <row r="6" spans="1:8" x14ac:dyDescent="0.15">
      <c r="A6" s="145"/>
      <c r="B6" s="146"/>
      <c r="C6" s="147"/>
      <c r="D6" s="148">
        <v>71676</v>
      </c>
      <c r="E6" s="149"/>
      <c r="F6" s="150">
        <v>31822</v>
      </c>
      <c r="G6" s="151"/>
      <c r="H6" s="152"/>
    </row>
    <row r="7" spans="1:8" x14ac:dyDescent="0.15">
      <c r="A7" s="133" t="s">
        <v>558</v>
      </c>
      <c r="B7" s="138"/>
      <c r="C7" s="139"/>
      <c r="D7" s="140">
        <v>60894</v>
      </c>
      <c r="E7" s="141"/>
      <c r="F7" s="142">
        <v>92247</v>
      </c>
      <c r="G7" s="143"/>
      <c r="H7" s="144"/>
    </row>
    <row r="8" spans="1:8" x14ac:dyDescent="0.15">
      <c r="A8" s="145"/>
      <c r="B8" s="146"/>
      <c r="C8" s="147"/>
      <c r="D8" s="148">
        <v>43886</v>
      </c>
      <c r="E8" s="149"/>
      <c r="F8" s="150">
        <v>37204</v>
      </c>
      <c r="G8" s="151"/>
      <c r="H8" s="152"/>
    </row>
    <row r="9" spans="1:8" x14ac:dyDescent="0.15">
      <c r="A9" s="133" t="s">
        <v>559</v>
      </c>
      <c r="B9" s="138"/>
      <c r="C9" s="139"/>
      <c r="D9" s="140">
        <v>98223</v>
      </c>
      <c r="E9" s="141"/>
      <c r="F9" s="142">
        <v>67319</v>
      </c>
      <c r="G9" s="143"/>
      <c r="H9" s="144"/>
    </row>
    <row r="10" spans="1:8" x14ac:dyDescent="0.15">
      <c r="A10" s="145"/>
      <c r="B10" s="146"/>
      <c r="C10" s="147"/>
      <c r="D10" s="148">
        <v>79478</v>
      </c>
      <c r="E10" s="149"/>
      <c r="F10" s="150">
        <v>38101</v>
      </c>
      <c r="G10" s="151"/>
      <c r="H10" s="152"/>
    </row>
    <row r="11" spans="1:8" x14ac:dyDescent="0.15">
      <c r="A11" s="133" t="s">
        <v>560</v>
      </c>
      <c r="B11" s="138"/>
      <c r="C11" s="139"/>
      <c r="D11" s="140">
        <v>64728</v>
      </c>
      <c r="E11" s="141"/>
      <c r="F11" s="142">
        <v>70615</v>
      </c>
      <c r="G11" s="143"/>
      <c r="H11" s="144"/>
    </row>
    <row r="12" spans="1:8" x14ac:dyDescent="0.15">
      <c r="A12" s="145"/>
      <c r="B12" s="146"/>
      <c r="C12" s="153"/>
      <c r="D12" s="148">
        <v>43750</v>
      </c>
      <c r="E12" s="149"/>
      <c r="F12" s="150">
        <v>37382</v>
      </c>
      <c r="G12" s="151"/>
      <c r="H12" s="152"/>
    </row>
    <row r="13" spans="1:8" x14ac:dyDescent="0.15">
      <c r="A13" s="133"/>
      <c r="B13" s="138"/>
      <c r="C13" s="154"/>
      <c r="D13" s="155">
        <v>95258</v>
      </c>
      <c r="E13" s="156"/>
      <c r="F13" s="157">
        <v>72078</v>
      </c>
      <c r="G13" s="158"/>
      <c r="H13" s="144"/>
    </row>
    <row r="14" spans="1:8" x14ac:dyDescent="0.15">
      <c r="A14" s="145"/>
      <c r="B14" s="146"/>
      <c r="C14" s="147"/>
      <c r="D14" s="148">
        <v>59772</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2.5299999999999998</v>
      </c>
      <c r="C19" s="159">
        <f>ROUND(VALUE(SUBSTITUTE(実質収支比率等に係る経年分析!G$48,"▲","-")),2)</f>
        <v>3.74</v>
      </c>
      <c r="D19" s="159">
        <f>ROUND(VALUE(SUBSTITUTE(実質収支比率等に係る経年分析!H$48,"▲","-")),2)</f>
        <v>2.25</v>
      </c>
      <c r="E19" s="159">
        <f>ROUND(VALUE(SUBSTITUTE(実質収支比率等に係る経年分析!I$48,"▲","-")),2)</f>
        <v>0.71</v>
      </c>
      <c r="F19" s="159">
        <f>ROUND(VALUE(SUBSTITUTE(実質収支比率等に係る経年分析!J$48,"▲","-")),2)</f>
        <v>1.07</v>
      </c>
    </row>
    <row r="20" spans="1:11" x14ac:dyDescent="0.15">
      <c r="A20" s="159" t="s">
        <v>49</v>
      </c>
      <c r="B20" s="159">
        <f>ROUND(VALUE(SUBSTITUTE(実質収支比率等に係る経年分析!F$47,"▲","-")),2)</f>
        <v>65.27</v>
      </c>
      <c r="C20" s="159">
        <f>ROUND(VALUE(SUBSTITUTE(実質収支比率等に係る経年分析!G$47,"▲","-")),2)</f>
        <v>67.52</v>
      </c>
      <c r="D20" s="159">
        <f>ROUND(VALUE(SUBSTITUTE(実質収支比率等に係る経年分析!H$47,"▲","-")),2)</f>
        <v>67.849999999999994</v>
      </c>
      <c r="E20" s="159">
        <f>ROUND(VALUE(SUBSTITUTE(実質収支比率等に係る経年分析!I$47,"▲","-")),2)</f>
        <v>61.72</v>
      </c>
      <c r="F20" s="159">
        <f>ROUND(VALUE(SUBSTITUTE(実質収支比率等に係る経年分析!J$47,"▲","-")),2)</f>
        <v>54.71</v>
      </c>
    </row>
    <row r="21" spans="1:11" x14ac:dyDescent="0.15">
      <c r="A21" s="159" t="s">
        <v>50</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2.96</v>
      </c>
      <c r="D21" s="159">
        <f>IF(ISNUMBER(VALUE(SUBSTITUTE(実質収支比率等に係る経年分析!H$49,"▲","-"))),ROUND(VALUE(SUBSTITUTE(実質収支比率等に係る経年分析!H$49,"▲","-")),2),NA())</f>
        <v>-0.35</v>
      </c>
      <c r="E21" s="159">
        <f>IF(ISNUMBER(VALUE(SUBSTITUTE(実質収支比率等に係る経年分析!I$49,"▲","-"))),ROUND(VALUE(SUBSTITUTE(実質収支比率等に係る経年分析!I$49,"▲","-")),2),NA())</f>
        <v>-9.09</v>
      </c>
      <c r="F21" s="159">
        <f>IF(ISNUMBER(VALUE(SUBSTITUTE(実質収支比率等に係る経年分析!J$49,"▲","-"))),ROUND(VALUE(SUBSTITUTE(実質収支比率等に係る経年分析!J$49,"▲","-")),2),NA())</f>
        <v>-7.76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0.03</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0.01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#N/A</v>
      </c>
      <c r="G28" s="160">
        <f>IF(ROUND(VALUE(SUBSTITUTE(連結実質赤字比率に係る赤字・黒字の構成分析!H$42,"▲", "-")), 2) &gt;= 0, ABS(ROUND(VALUE(SUBSTITUTE(連結実質赤字比率に係る赤字・黒字の構成分析!H$42,"▲", "-")), 2)), NA())</f>
        <v>0</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西春日野生活排水処理事業会計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加茂谷診療所事業会計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春日野地域下水道事業会計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0.95</v>
      </c>
    </row>
    <row r="35" spans="1:16" x14ac:dyDescent="0.15">
      <c r="A35" s="160" t="str">
        <f>IF(連結実質赤字比率に係る赤字・黒字の構成分析!C$35="",NA(),連結実質赤字比率に係る赤字・黒字の構成分析!C$35)</f>
        <v>介護保険事業会計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0.55000000000000004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1.24</v>
      </c>
    </row>
    <row r="36" spans="1:16" x14ac:dyDescent="0.15">
      <c r="A36" s="160" t="str">
        <f>IF(連結実質赤字比率に係る赤字・黒字の構成分析!C$34="",NA(),連結実質赤字比率に係る赤字・黒字の構成分析!C$34)</f>
        <v>阿南市水道事業会計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2460</v>
      </c>
      <c r="E42" s="161"/>
      <c r="F42" s="161"/>
      <c r="G42" s="161">
        <f>'実質公債費比率（分子）の構造'!L$52</f>
        <v>2592</v>
      </c>
      <c r="H42" s="161"/>
      <c r="I42" s="161"/>
      <c r="J42" s="161">
        <f>'実質公債費比率（分子）の構造'!M$52</f>
        <v>2573</v>
      </c>
      <c r="K42" s="161"/>
      <c r="L42" s="161"/>
      <c r="M42" s="161">
        <f>'実質公債費比率（分子）の構造'!N$52</f>
        <v>2586</v>
      </c>
      <c r="N42" s="161"/>
      <c r="O42" s="161"/>
      <c r="P42" s="161">
        <f>'実質公債費比率（分子）の構造'!O$52</f>
        <v>2594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332</v>
      </c>
      <c r="C46" s="161"/>
      <c r="D46" s="161"/>
      <c r="E46" s="161">
        <f>'実質公債費比率（分子）の構造'!L$48</f>
        <v>343</v>
      </c>
      <c r="F46" s="161"/>
      <c r="G46" s="161"/>
      <c r="H46" s="161">
        <f>'実質公債費比率（分子）の構造'!M$48</f>
        <v>359</v>
      </c>
      <c r="I46" s="161"/>
      <c r="J46" s="161"/>
      <c r="K46" s="161">
        <f>'実質公債費比率（分子）の構造'!N$48</f>
        <v>366</v>
      </c>
      <c r="L46" s="161"/>
      <c r="M46" s="161"/>
      <c r="N46" s="161">
        <f>'実質公債費比率（分子）の構造'!O$48</f>
        <v>411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3411</v>
      </c>
      <c r="C49" s="161"/>
      <c r="D49" s="161"/>
      <c r="E49" s="161">
        <f>'実質公債費比率（分子）の構造'!L$45</f>
        <v>3234</v>
      </c>
      <c r="F49" s="161"/>
      <c r="G49" s="161"/>
      <c r="H49" s="161">
        <f>'実質公債費比率（分子）の構造'!M$45</f>
        <v>3075</v>
      </c>
      <c r="I49" s="161"/>
      <c r="J49" s="161"/>
      <c r="K49" s="161">
        <f>'実質公債費比率（分子）の構造'!N$45</f>
        <v>3151</v>
      </c>
      <c r="L49" s="161"/>
      <c r="M49" s="161"/>
      <c r="N49" s="161">
        <f>'実質公債費比率（分子）の構造'!O$45</f>
        <v>3159</v>
      </c>
      <c r="O49" s="161"/>
      <c r="P49" s="161"/>
    </row>
    <row r="50" spans="1:16" x14ac:dyDescent="0.15">
      <c r="A50" s="161" t="s">
        <v>65</v>
      </c>
      <c r="B50" s="161" t="e">
        <f>NA()</f>
        <v>#N/A</v>
      </c>
      <c r="C50" s="161">
        <f>IF(ISNUMBER('実質公債費比率（分子）の構造'!K$53),'実質公債費比率（分子）の構造'!K$53,NA())</f>
        <v>1284</v>
      </c>
      <c r="D50" s="161" t="e">
        <f>NA()</f>
        <v>#N/A</v>
      </c>
      <c r="E50" s="161" t="e">
        <f>NA()</f>
        <v>#N/A</v>
      </c>
      <c r="F50" s="161">
        <f>IF(ISNUMBER('実質公債費比率（分子）の構造'!L$53),'実質公債費比率（分子）の構造'!L$53,NA())</f>
        <v>986</v>
      </c>
      <c r="G50" s="161" t="e">
        <f>NA()</f>
        <v>#N/A</v>
      </c>
      <c r="H50" s="161" t="e">
        <f>NA()</f>
        <v>#N/A</v>
      </c>
      <c r="I50" s="161">
        <f>IF(ISNUMBER('実質公債費比率（分子）の構造'!M$53),'実質公債費比率（分子）の構造'!M$53,NA())</f>
        <v>862</v>
      </c>
      <c r="J50" s="161" t="e">
        <f>NA()</f>
        <v>#N/A</v>
      </c>
      <c r="K50" s="161" t="e">
        <f>NA()</f>
        <v>#N/A</v>
      </c>
      <c r="L50" s="161">
        <f>IF(ISNUMBER('実質公債費比率（分子）の構造'!N$53),'実質公債費比率（分子）の構造'!N$53,NA())</f>
        <v>932</v>
      </c>
      <c r="M50" s="161" t="e">
        <f>NA()</f>
        <v>#N/A</v>
      </c>
      <c r="N50" s="161" t="e">
        <f>NA()</f>
        <v>#N/A</v>
      </c>
      <c r="O50" s="161">
        <f>IF(ISNUMBER('実質公債費比率（分子）の構造'!O$53),'実質公債費比率（分子）の構造'!O$53,NA())</f>
        <v>977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29288</v>
      </c>
      <c r="E56" s="160"/>
      <c r="F56" s="160"/>
      <c r="G56" s="160">
        <f>'将来負担比率（分子）の構造'!J$52</f>
        <v>29769</v>
      </c>
      <c r="H56" s="160"/>
      <c r="I56" s="160"/>
      <c r="J56" s="160">
        <f>'将来負担比率（分子）の構造'!K$52</f>
        <v>29552</v>
      </c>
      <c r="K56" s="160"/>
      <c r="L56" s="160"/>
      <c r="M56" s="160">
        <f>'将来負担比率（分子）の構造'!L$52</f>
        <v>30465</v>
      </c>
      <c r="N56" s="160"/>
      <c r="O56" s="160"/>
      <c r="P56" s="160">
        <f>'将来負担比率（分子）の構造'!M$52</f>
        <v>30235</v>
      </c>
    </row>
    <row r="57" spans="1:16" x14ac:dyDescent="0.15">
      <c r="A57" s="160" t="s">
        <v>36</v>
      </c>
      <c r="B57" s="160"/>
      <c r="C57" s="160"/>
      <c r="D57" s="160">
        <f>'将来負担比率（分子）の構造'!I$51</f>
        <v>1106</v>
      </c>
      <c r="E57" s="160"/>
      <c r="F57" s="160"/>
      <c r="G57" s="160">
        <f>'将来負担比率（分子）の構造'!J$51</f>
        <v>1229</v>
      </c>
      <c r="H57" s="160"/>
      <c r="I57" s="160"/>
      <c r="J57" s="160">
        <f>'将来負担比率（分子）の構造'!K$51</f>
        <v>1291</v>
      </c>
      <c r="K57" s="160"/>
      <c r="L57" s="160"/>
      <c r="M57" s="160">
        <f>'将来負担比率（分子）の構造'!L$51</f>
        <v>1234</v>
      </c>
      <c r="N57" s="160"/>
      <c r="O57" s="160"/>
      <c r="P57" s="160">
        <f>'将来負担比率（分子）の構造'!M$51</f>
        <v>1306</v>
      </c>
    </row>
    <row r="58" spans="1:16" x14ac:dyDescent="0.15">
      <c r="A58" s="160" t="s">
        <v>35</v>
      </c>
      <c r="B58" s="160"/>
      <c r="C58" s="160"/>
      <c r="D58" s="160">
        <f>'将来負担比率（分子）の構造'!I$50</f>
        <v>26270</v>
      </c>
      <c r="E58" s="160"/>
      <c r="F58" s="160"/>
      <c r="G58" s="160">
        <f>'将来負担比率（分子）の構造'!J$50</f>
        <v>24495</v>
      </c>
      <c r="H58" s="160"/>
      <c r="I58" s="160"/>
      <c r="J58" s="160">
        <f>'将来負担比率（分子）の構造'!K$50</f>
        <v>24525</v>
      </c>
      <c r="K58" s="160"/>
      <c r="L58" s="160"/>
      <c r="M58" s="160">
        <f>'将来負担比率（分子）の構造'!L$50</f>
        <v>20863</v>
      </c>
      <c r="N58" s="160"/>
      <c r="O58" s="160"/>
      <c r="P58" s="160">
        <f>'将来負担比率（分子）の構造'!M$50</f>
        <v>19050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579</v>
      </c>
      <c r="C61" s="160"/>
      <c r="D61" s="160"/>
      <c r="E61" s="160">
        <f>'将来負担比率（分子）の構造'!J$46</f>
        <v>578</v>
      </c>
      <c r="F61" s="160"/>
      <c r="G61" s="160"/>
      <c r="H61" s="160">
        <f>'将来負担比率（分子）の構造'!K$46</f>
        <v>577</v>
      </c>
      <c r="I61" s="160"/>
      <c r="J61" s="160"/>
      <c r="K61" s="160">
        <f>'将来負担比率（分子）の構造'!L$46</f>
        <v>575</v>
      </c>
      <c r="L61" s="160"/>
      <c r="M61" s="160"/>
      <c r="N61" s="160">
        <f>'将来負担比率（分子）の構造'!M$46</f>
        <v>573</v>
      </c>
      <c r="O61" s="160"/>
      <c r="P61" s="160"/>
    </row>
    <row r="62" spans="1:16" x14ac:dyDescent="0.15">
      <c r="A62" s="160" t="s">
        <v>29</v>
      </c>
      <c r="B62" s="160">
        <f>'将来負担比率（分子）の構造'!I$45</f>
        <v>7325</v>
      </c>
      <c r="C62" s="160"/>
      <c r="D62" s="160"/>
      <c r="E62" s="160">
        <f>'将来負担比率（分子）の構造'!J$45</f>
        <v>6828</v>
      </c>
      <c r="F62" s="160"/>
      <c r="G62" s="160"/>
      <c r="H62" s="160">
        <f>'将来負担比率（分子）の構造'!K$45</f>
        <v>6435</v>
      </c>
      <c r="I62" s="160"/>
      <c r="J62" s="160"/>
      <c r="K62" s="160">
        <f>'将来負担比率（分子）の構造'!L$45</f>
        <v>6259</v>
      </c>
      <c r="L62" s="160"/>
      <c r="M62" s="160"/>
      <c r="N62" s="160">
        <f>'将来負担比率（分子）の構造'!M$45</f>
        <v>6053</v>
      </c>
      <c r="O62" s="160"/>
      <c r="P62" s="160"/>
    </row>
    <row r="63" spans="1:16" x14ac:dyDescent="0.15">
      <c r="A63" s="160" t="s">
        <v>28</v>
      </c>
      <c r="B63" s="160">
        <f>'将来負担比率（分子）の構造'!I$44</f>
        <v>5</v>
      </c>
      <c r="C63" s="160"/>
      <c r="D63" s="160"/>
      <c r="E63" s="160">
        <f>'将来負担比率（分子）の構造'!J$44</f>
        <v>5</v>
      </c>
      <c r="F63" s="160"/>
      <c r="G63" s="160"/>
      <c r="H63" s="160">
        <f>'将来負担比率（分子）の構造'!K$44</f>
        <v>4</v>
      </c>
      <c r="I63" s="160"/>
      <c r="J63" s="160"/>
      <c r="K63" s="160">
        <f>'将来負担比率（分子）の構造'!L$44</f>
        <v>3</v>
      </c>
      <c r="L63" s="160"/>
      <c r="M63" s="160"/>
      <c r="N63" s="160">
        <f>'将来負担比率（分子）の構造'!M$44</f>
        <v>2</v>
      </c>
      <c r="O63" s="160"/>
      <c r="P63" s="160"/>
    </row>
    <row r="64" spans="1:16" x14ac:dyDescent="0.15">
      <c r="A64" s="160" t="s">
        <v>27</v>
      </c>
      <c r="B64" s="160">
        <f>'将来負担比率（分子）の構造'!I$43</f>
        <v>5967</v>
      </c>
      <c r="C64" s="160"/>
      <c r="D64" s="160"/>
      <c r="E64" s="160">
        <f>'将来負担比率（分子）の構造'!J$43</f>
        <v>5887</v>
      </c>
      <c r="F64" s="160"/>
      <c r="G64" s="160"/>
      <c r="H64" s="160">
        <f>'将来負担比率（分子）の構造'!K$43</f>
        <v>5573</v>
      </c>
      <c r="I64" s="160"/>
      <c r="J64" s="160"/>
      <c r="K64" s="160">
        <f>'将来負担比率（分子）の構造'!L$43</f>
        <v>5480</v>
      </c>
      <c r="L64" s="160"/>
      <c r="M64" s="160"/>
      <c r="N64" s="160">
        <f>'将来負担比率（分子）の構造'!M$43</f>
        <v>5466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34181</v>
      </c>
      <c r="C66" s="160"/>
      <c r="D66" s="160"/>
      <c r="E66" s="160">
        <f>'将来負担比率（分子）の構造'!J$41</f>
        <v>34280</v>
      </c>
      <c r="F66" s="160"/>
      <c r="G66" s="160"/>
      <c r="H66" s="160">
        <f>'将来負担比率（分子）の構造'!K$41</f>
        <v>33766</v>
      </c>
      <c r="I66" s="160"/>
      <c r="J66" s="160"/>
      <c r="K66" s="160">
        <f>'将来負担比率（分子）の構造'!L$41</f>
        <v>34695</v>
      </c>
      <c r="L66" s="160"/>
      <c r="M66" s="160"/>
      <c r="N66" s="160">
        <f>'将来負担比率（分子）の構造'!M$41</f>
        <v>34142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13938</v>
      </c>
      <c r="C72" s="164">
        <f>基金残高に係る経年分析!G55</f>
        <v>12428</v>
      </c>
      <c r="D72" s="164">
        <f>基金残高に係る経年分析!H55</f>
        <v>10824</v>
      </c>
    </row>
    <row r="73" spans="1:16" x14ac:dyDescent="0.15">
      <c r="A73" s="163" t="s">
        <v>72</v>
      </c>
      <c r="B73" s="164">
        <f>基金残高に係る経年分析!F56</f>
        <v>3591</v>
      </c>
      <c r="C73" s="164">
        <f>基金残高に係る経年分析!G56</f>
        <v>3598</v>
      </c>
      <c r="D73" s="164">
        <f>基金残高に係る経年分析!H56</f>
        <v>3604</v>
      </c>
    </row>
    <row r="74" spans="1:16" x14ac:dyDescent="0.15">
      <c r="A74" s="163" t="s">
        <v>73</v>
      </c>
      <c r="B74" s="164">
        <f>基金残高に係る経年分析!F57</f>
        <v>6544</v>
      </c>
      <c r="C74" s="164">
        <f>基金残高に係る経年分析!G57</f>
        <v>4373</v>
      </c>
      <c r="D74" s="164">
        <f>基金残高に係る経年分析!H57</f>
        <v>4157</v>
      </c>
    </row>
  </sheetData>
  <sheetProtection algorithmName="SHA-512" hashValue="c3dM20l2J5xxf5yOvLWlGcAaMp6U3s6KEJebbU1jIRfwCOkqEu/lIGhxrOi/227AyhCfjTC0/2qrfm72qokLEw==" saltValue="VhYuWhIevfdq4FO2b9gO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14001603</v>
      </c>
      <c r="S5" s="649"/>
      <c r="T5" s="649"/>
      <c r="U5" s="649"/>
      <c r="V5" s="649"/>
      <c r="W5" s="649"/>
      <c r="X5" s="649"/>
      <c r="Y5" s="650"/>
      <c r="Z5" s="651">
        <v>40</v>
      </c>
      <c r="AA5" s="651"/>
      <c r="AB5" s="651"/>
      <c r="AC5" s="651"/>
      <c r="AD5" s="652">
        <v>14001603</v>
      </c>
      <c r="AE5" s="652"/>
      <c r="AF5" s="652"/>
      <c r="AG5" s="652"/>
      <c r="AH5" s="652"/>
      <c r="AI5" s="652"/>
      <c r="AJ5" s="652"/>
      <c r="AK5" s="652"/>
      <c r="AL5" s="653">
        <v>72.2</v>
      </c>
      <c r="AM5" s="654"/>
      <c r="AN5" s="654"/>
      <c r="AO5" s="655"/>
      <c r="AP5" s="645" t="s">
        <v>221</v>
      </c>
      <c r="AQ5" s="646"/>
      <c r="AR5" s="646"/>
      <c r="AS5" s="646"/>
      <c r="AT5" s="646"/>
      <c r="AU5" s="646"/>
      <c r="AV5" s="646"/>
      <c r="AW5" s="646"/>
      <c r="AX5" s="646"/>
      <c r="AY5" s="646"/>
      <c r="AZ5" s="646"/>
      <c r="BA5" s="646"/>
      <c r="BB5" s="646"/>
      <c r="BC5" s="646"/>
      <c r="BD5" s="646"/>
      <c r="BE5" s="646"/>
      <c r="BF5" s="647"/>
      <c r="BG5" s="659">
        <v>14001603</v>
      </c>
      <c r="BH5" s="660"/>
      <c r="BI5" s="660"/>
      <c r="BJ5" s="660"/>
      <c r="BK5" s="660"/>
      <c r="BL5" s="660"/>
      <c r="BM5" s="660"/>
      <c r="BN5" s="661"/>
      <c r="BO5" s="662">
        <v>100</v>
      </c>
      <c r="BP5" s="662"/>
      <c r="BQ5" s="662"/>
      <c r="BR5" s="662"/>
      <c r="BS5" s="663">
        <v>389147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316458</v>
      </c>
      <c r="S6" s="660"/>
      <c r="T6" s="660"/>
      <c r="U6" s="660"/>
      <c r="V6" s="660"/>
      <c r="W6" s="660"/>
      <c r="X6" s="660"/>
      <c r="Y6" s="661"/>
      <c r="Z6" s="662">
        <v>0.9</v>
      </c>
      <c r="AA6" s="662"/>
      <c r="AB6" s="662"/>
      <c r="AC6" s="662"/>
      <c r="AD6" s="663">
        <v>316458</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14001603</v>
      </c>
      <c r="BH6" s="660"/>
      <c r="BI6" s="660"/>
      <c r="BJ6" s="660"/>
      <c r="BK6" s="660"/>
      <c r="BL6" s="660"/>
      <c r="BM6" s="660"/>
      <c r="BN6" s="661"/>
      <c r="BO6" s="662">
        <v>100</v>
      </c>
      <c r="BP6" s="662"/>
      <c r="BQ6" s="662"/>
      <c r="BR6" s="662"/>
      <c r="BS6" s="663">
        <v>389147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291564</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291564</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24541</v>
      </c>
      <c r="S7" s="660"/>
      <c r="T7" s="660"/>
      <c r="U7" s="660"/>
      <c r="V7" s="660"/>
      <c r="W7" s="660"/>
      <c r="X7" s="660"/>
      <c r="Y7" s="661"/>
      <c r="Z7" s="662">
        <v>0.1</v>
      </c>
      <c r="AA7" s="662"/>
      <c r="AB7" s="662"/>
      <c r="AC7" s="662"/>
      <c r="AD7" s="663">
        <v>24541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5309839</v>
      </c>
      <c r="BH7" s="660"/>
      <c r="BI7" s="660"/>
      <c r="BJ7" s="660"/>
      <c r="BK7" s="660"/>
      <c r="BL7" s="660"/>
      <c r="BM7" s="660"/>
      <c r="BN7" s="661"/>
      <c r="BO7" s="662">
        <v>37.9</v>
      </c>
      <c r="BP7" s="662"/>
      <c r="BQ7" s="662"/>
      <c r="BR7" s="662"/>
      <c r="BS7" s="663">
        <v>389147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3364772</v>
      </c>
      <c r="CS7" s="660"/>
      <c r="CT7" s="660"/>
      <c r="CU7" s="660"/>
      <c r="CV7" s="660"/>
      <c r="CW7" s="660"/>
      <c r="CX7" s="660"/>
      <c r="CY7" s="661"/>
      <c r="CZ7" s="662">
        <v>10.1</v>
      </c>
      <c r="DA7" s="662"/>
      <c r="DB7" s="662"/>
      <c r="DC7" s="662"/>
      <c r="DD7" s="668">
        <v>321844</v>
      </c>
      <c r="DE7" s="660"/>
      <c r="DF7" s="660"/>
      <c r="DG7" s="660"/>
      <c r="DH7" s="660"/>
      <c r="DI7" s="660"/>
      <c r="DJ7" s="660"/>
      <c r="DK7" s="660"/>
      <c r="DL7" s="660"/>
      <c r="DM7" s="660"/>
      <c r="DN7" s="660"/>
      <c r="DO7" s="660"/>
      <c r="DP7" s="661"/>
      <c r="DQ7" s="668">
        <v>2816929</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77832</v>
      </c>
      <c r="S8" s="660"/>
      <c r="T8" s="660"/>
      <c r="U8" s="660"/>
      <c r="V8" s="660"/>
      <c r="W8" s="660"/>
      <c r="X8" s="660"/>
      <c r="Y8" s="661"/>
      <c r="Z8" s="662">
        <v>0.2</v>
      </c>
      <c r="AA8" s="662"/>
      <c r="AB8" s="662"/>
      <c r="AC8" s="662"/>
      <c r="AD8" s="663">
        <v>77832</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119604</v>
      </c>
      <c r="BH8" s="660"/>
      <c r="BI8" s="660"/>
      <c r="BJ8" s="660"/>
      <c r="BK8" s="660"/>
      <c r="BL8" s="660"/>
      <c r="BM8" s="660"/>
      <c r="BN8" s="661"/>
      <c r="BO8" s="662">
        <v>0.9</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12527962</v>
      </c>
      <c r="CS8" s="660"/>
      <c r="CT8" s="660"/>
      <c r="CU8" s="660"/>
      <c r="CV8" s="660"/>
      <c r="CW8" s="660"/>
      <c r="CX8" s="660"/>
      <c r="CY8" s="661"/>
      <c r="CZ8" s="662">
        <v>37.700000000000003</v>
      </c>
      <c r="DA8" s="662"/>
      <c r="DB8" s="662"/>
      <c r="DC8" s="662"/>
      <c r="DD8" s="668">
        <v>297630</v>
      </c>
      <c r="DE8" s="660"/>
      <c r="DF8" s="660"/>
      <c r="DG8" s="660"/>
      <c r="DH8" s="660"/>
      <c r="DI8" s="660"/>
      <c r="DJ8" s="660"/>
      <c r="DK8" s="660"/>
      <c r="DL8" s="660"/>
      <c r="DM8" s="660"/>
      <c r="DN8" s="660"/>
      <c r="DO8" s="660"/>
      <c r="DP8" s="661"/>
      <c r="DQ8" s="668">
        <v>6415817</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77074</v>
      </c>
      <c r="S9" s="660"/>
      <c r="T9" s="660"/>
      <c r="U9" s="660"/>
      <c r="V9" s="660"/>
      <c r="W9" s="660"/>
      <c r="X9" s="660"/>
      <c r="Y9" s="661"/>
      <c r="Z9" s="662">
        <v>0.2</v>
      </c>
      <c r="AA9" s="662"/>
      <c r="AB9" s="662"/>
      <c r="AC9" s="662"/>
      <c r="AD9" s="663">
        <v>77074</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3203065</v>
      </c>
      <c r="BH9" s="660"/>
      <c r="BI9" s="660"/>
      <c r="BJ9" s="660"/>
      <c r="BK9" s="660"/>
      <c r="BL9" s="660"/>
      <c r="BM9" s="660"/>
      <c r="BN9" s="661"/>
      <c r="BO9" s="662">
        <v>22.9</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4684838</v>
      </c>
      <c r="CS9" s="660"/>
      <c r="CT9" s="660"/>
      <c r="CU9" s="660"/>
      <c r="CV9" s="660"/>
      <c r="CW9" s="660"/>
      <c r="CX9" s="660"/>
      <c r="CY9" s="661"/>
      <c r="CZ9" s="662">
        <v>14.1</v>
      </c>
      <c r="DA9" s="662"/>
      <c r="DB9" s="662"/>
      <c r="DC9" s="662"/>
      <c r="DD9" s="668">
        <v>1837423</v>
      </c>
      <c r="DE9" s="660"/>
      <c r="DF9" s="660"/>
      <c r="DG9" s="660"/>
      <c r="DH9" s="660"/>
      <c r="DI9" s="660"/>
      <c r="DJ9" s="660"/>
      <c r="DK9" s="660"/>
      <c r="DL9" s="660"/>
      <c r="DM9" s="660"/>
      <c r="DN9" s="660"/>
      <c r="DO9" s="660"/>
      <c r="DP9" s="661"/>
      <c r="DQ9" s="668">
        <v>3146116</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236</v>
      </c>
      <c r="AA10" s="662"/>
      <c r="AB10" s="662"/>
      <c r="AC10" s="662"/>
      <c r="AD10" s="663" t="s">
        <v>122</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212322</v>
      </c>
      <c r="BH10" s="660"/>
      <c r="BI10" s="660"/>
      <c r="BJ10" s="660"/>
      <c r="BK10" s="660"/>
      <c r="BL10" s="660"/>
      <c r="BM10" s="660"/>
      <c r="BN10" s="661"/>
      <c r="BO10" s="662">
        <v>1.5</v>
      </c>
      <c r="BP10" s="662"/>
      <c r="BQ10" s="662"/>
      <c r="BR10" s="662"/>
      <c r="BS10" s="668">
        <v>36606</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36377</v>
      </c>
      <c r="CS10" s="660"/>
      <c r="CT10" s="660"/>
      <c r="CU10" s="660"/>
      <c r="CV10" s="660"/>
      <c r="CW10" s="660"/>
      <c r="CX10" s="660"/>
      <c r="CY10" s="661"/>
      <c r="CZ10" s="662">
        <v>0.1</v>
      </c>
      <c r="DA10" s="662"/>
      <c r="DB10" s="662"/>
      <c r="DC10" s="662"/>
      <c r="DD10" s="668" t="s">
        <v>236</v>
      </c>
      <c r="DE10" s="660"/>
      <c r="DF10" s="660"/>
      <c r="DG10" s="660"/>
      <c r="DH10" s="660"/>
      <c r="DI10" s="660"/>
      <c r="DJ10" s="660"/>
      <c r="DK10" s="660"/>
      <c r="DL10" s="660"/>
      <c r="DM10" s="660"/>
      <c r="DN10" s="660"/>
      <c r="DO10" s="660"/>
      <c r="DP10" s="661"/>
      <c r="DQ10" s="668">
        <v>29987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242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1774848</v>
      </c>
      <c r="BH11" s="660"/>
      <c r="BI11" s="660"/>
      <c r="BJ11" s="660"/>
      <c r="BK11" s="660"/>
      <c r="BL11" s="660"/>
      <c r="BM11" s="660"/>
      <c r="BN11" s="661"/>
      <c r="BO11" s="662">
        <v>12.7</v>
      </c>
      <c r="BP11" s="662"/>
      <c r="BQ11" s="662"/>
      <c r="BR11" s="662"/>
      <c r="BS11" s="668">
        <v>352541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910883</v>
      </c>
      <c r="CS11" s="660"/>
      <c r="CT11" s="660"/>
      <c r="CU11" s="660"/>
      <c r="CV11" s="660"/>
      <c r="CW11" s="660"/>
      <c r="CX11" s="660"/>
      <c r="CY11" s="661"/>
      <c r="CZ11" s="662">
        <v>2.7</v>
      </c>
      <c r="DA11" s="662"/>
      <c r="DB11" s="662"/>
      <c r="DC11" s="662"/>
      <c r="DD11" s="668">
        <v>131630</v>
      </c>
      <c r="DE11" s="660"/>
      <c r="DF11" s="660"/>
      <c r="DG11" s="660"/>
      <c r="DH11" s="660"/>
      <c r="DI11" s="660"/>
      <c r="DJ11" s="660"/>
      <c r="DK11" s="660"/>
      <c r="DL11" s="660"/>
      <c r="DM11" s="660"/>
      <c r="DN11" s="660"/>
      <c r="DO11" s="660"/>
      <c r="DP11" s="661"/>
      <c r="DQ11" s="668">
        <v>509478</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1303674</v>
      </c>
      <c r="S12" s="660"/>
      <c r="T12" s="660"/>
      <c r="U12" s="660"/>
      <c r="V12" s="660"/>
      <c r="W12" s="660"/>
      <c r="X12" s="660"/>
      <c r="Y12" s="661"/>
      <c r="Z12" s="662">
        <v>3.7</v>
      </c>
      <c r="AA12" s="662"/>
      <c r="AB12" s="662"/>
      <c r="AC12" s="662"/>
      <c r="AD12" s="663">
        <v>1303674</v>
      </c>
      <c r="AE12" s="663"/>
      <c r="AF12" s="663"/>
      <c r="AG12" s="663"/>
      <c r="AH12" s="663"/>
      <c r="AI12" s="663"/>
      <c r="AJ12" s="663"/>
      <c r="AK12" s="663"/>
      <c r="AL12" s="664">
        <v>6.7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7973173</v>
      </c>
      <c r="BH12" s="660"/>
      <c r="BI12" s="660"/>
      <c r="BJ12" s="660"/>
      <c r="BK12" s="660"/>
      <c r="BL12" s="660"/>
      <c r="BM12" s="660"/>
      <c r="BN12" s="661"/>
      <c r="BO12" s="662">
        <v>56.9</v>
      </c>
      <c r="BP12" s="662"/>
      <c r="BQ12" s="662"/>
      <c r="BR12" s="662"/>
      <c r="BS12" s="668" t="s">
        <v>122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345402</v>
      </c>
      <c r="CS12" s="660"/>
      <c r="CT12" s="660"/>
      <c r="CU12" s="660"/>
      <c r="CV12" s="660"/>
      <c r="CW12" s="660"/>
      <c r="CX12" s="660"/>
      <c r="CY12" s="661"/>
      <c r="CZ12" s="662">
        <v>1</v>
      </c>
      <c r="DA12" s="662"/>
      <c r="DB12" s="662"/>
      <c r="DC12" s="662"/>
      <c r="DD12" s="668">
        <v>85742</v>
      </c>
      <c r="DE12" s="660"/>
      <c r="DF12" s="660"/>
      <c r="DG12" s="660"/>
      <c r="DH12" s="660"/>
      <c r="DI12" s="660"/>
      <c r="DJ12" s="660"/>
      <c r="DK12" s="660"/>
      <c r="DL12" s="660"/>
      <c r="DM12" s="660"/>
      <c r="DN12" s="660"/>
      <c r="DO12" s="660"/>
      <c r="DP12" s="661"/>
      <c r="DQ12" s="668">
        <v>264512</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24220</v>
      </c>
      <c r="S13" s="660"/>
      <c r="T13" s="660"/>
      <c r="U13" s="660"/>
      <c r="V13" s="660"/>
      <c r="W13" s="660"/>
      <c r="X13" s="660"/>
      <c r="Y13" s="661"/>
      <c r="Z13" s="662">
        <v>0.1</v>
      </c>
      <c r="AA13" s="662"/>
      <c r="AB13" s="662"/>
      <c r="AC13" s="662"/>
      <c r="AD13" s="663">
        <v>24220</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7936688</v>
      </c>
      <c r="BH13" s="660"/>
      <c r="BI13" s="660"/>
      <c r="BJ13" s="660"/>
      <c r="BK13" s="660"/>
      <c r="BL13" s="660"/>
      <c r="BM13" s="660"/>
      <c r="BN13" s="661"/>
      <c r="BO13" s="662">
        <v>56.7</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2808134</v>
      </c>
      <c r="CS13" s="660"/>
      <c r="CT13" s="660"/>
      <c r="CU13" s="660"/>
      <c r="CV13" s="660"/>
      <c r="CW13" s="660"/>
      <c r="CX13" s="660"/>
      <c r="CY13" s="661"/>
      <c r="CZ13" s="662">
        <v>8.5</v>
      </c>
      <c r="DA13" s="662"/>
      <c r="DB13" s="662"/>
      <c r="DC13" s="662"/>
      <c r="DD13" s="668">
        <v>1175117</v>
      </c>
      <c r="DE13" s="660"/>
      <c r="DF13" s="660"/>
      <c r="DG13" s="660"/>
      <c r="DH13" s="660"/>
      <c r="DI13" s="660"/>
      <c r="DJ13" s="660"/>
      <c r="DK13" s="660"/>
      <c r="DL13" s="660"/>
      <c r="DM13" s="660"/>
      <c r="DN13" s="660"/>
      <c r="DO13" s="660"/>
      <c r="DP13" s="661"/>
      <c r="DQ13" s="668">
        <v>1260739</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236</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242296</v>
      </c>
      <c r="BH14" s="660"/>
      <c r="BI14" s="660"/>
      <c r="BJ14" s="660"/>
      <c r="BK14" s="660"/>
      <c r="BL14" s="660"/>
      <c r="BM14" s="660"/>
      <c r="BN14" s="661"/>
      <c r="BO14" s="662">
        <v>1.7</v>
      </c>
      <c r="BP14" s="662"/>
      <c r="BQ14" s="662"/>
      <c r="BR14" s="662"/>
      <c r="BS14" s="668" t="s">
        <v>236</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1217596</v>
      </c>
      <c r="CS14" s="660"/>
      <c r="CT14" s="660"/>
      <c r="CU14" s="660"/>
      <c r="CV14" s="660"/>
      <c r="CW14" s="660"/>
      <c r="CX14" s="660"/>
      <c r="CY14" s="661"/>
      <c r="CZ14" s="662">
        <v>3.7</v>
      </c>
      <c r="DA14" s="662"/>
      <c r="DB14" s="662"/>
      <c r="DC14" s="662"/>
      <c r="DD14" s="668">
        <v>219864</v>
      </c>
      <c r="DE14" s="660"/>
      <c r="DF14" s="660"/>
      <c r="DG14" s="660"/>
      <c r="DH14" s="660"/>
      <c r="DI14" s="660"/>
      <c r="DJ14" s="660"/>
      <c r="DK14" s="660"/>
      <c r="DL14" s="660"/>
      <c r="DM14" s="660"/>
      <c r="DN14" s="660"/>
      <c r="DO14" s="660"/>
      <c r="DP14" s="661"/>
      <c r="DQ14" s="668">
        <v>1004268</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52825</v>
      </c>
      <c r="S15" s="660"/>
      <c r="T15" s="660"/>
      <c r="U15" s="660"/>
      <c r="V15" s="660"/>
      <c r="W15" s="660"/>
      <c r="X15" s="660"/>
      <c r="Y15" s="661"/>
      <c r="Z15" s="662">
        <v>0.2</v>
      </c>
      <c r="AA15" s="662"/>
      <c r="AB15" s="662"/>
      <c r="AC15" s="662"/>
      <c r="AD15" s="663">
        <v>52825</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476227</v>
      </c>
      <c r="BH15" s="660"/>
      <c r="BI15" s="660"/>
      <c r="BJ15" s="660"/>
      <c r="BK15" s="660"/>
      <c r="BL15" s="660"/>
      <c r="BM15" s="660"/>
      <c r="BN15" s="661"/>
      <c r="BO15" s="662">
        <v>3.4</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3813724</v>
      </c>
      <c r="CS15" s="660"/>
      <c r="CT15" s="660"/>
      <c r="CU15" s="660"/>
      <c r="CV15" s="660"/>
      <c r="CW15" s="660"/>
      <c r="CX15" s="660"/>
      <c r="CY15" s="661"/>
      <c r="CZ15" s="662">
        <v>11.5</v>
      </c>
      <c r="DA15" s="662"/>
      <c r="DB15" s="662"/>
      <c r="DC15" s="662"/>
      <c r="DD15" s="668">
        <v>738421</v>
      </c>
      <c r="DE15" s="660"/>
      <c r="DF15" s="660"/>
      <c r="DG15" s="660"/>
      <c r="DH15" s="660"/>
      <c r="DI15" s="660"/>
      <c r="DJ15" s="660"/>
      <c r="DK15" s="660"/>
      <c r="DL15" s="660"/>
      <c r="DM15" s="660"/>
      <c r="DN15" s="660"/>
      <c r="DO15" s="660"/>
      <c r="DP15" s="661"/>
      <c r="DQ15" s="668">
        <v>2752188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236</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68</v>
      </c>
      <c r="BH16" s="660"/>
      <c r="BI16" s="660"/>
      <c r="BJ16" s="660"/>
      <c r="BK16" s="660"/>
      <c r="BL16" s="660"/>
      <c r="BM16" s="660"/>
      <c r="BN16" s="661"/>
      <c r="BO16" s="662">
        <v>0</v>
      </c>
      <c r="BP16" s="662"/>
      <c r="BQ16" s="662"/>
      <c r="BR16" s="662"/>
      <c r="BS16" s="668" t="s">
        <v>242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37761</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7823</v>
      </c>
      <c r="S17" s="660"/>
      <c r="T17" s="660"/>
      <c r="U17" s="660"/>
      <c r="V17" s="660"/>
      <c r="W17" s="660"/>
      <c r="X17" s="660"/>
      <c r="Y17" s="661"/>
      <c r="Z17" s="662">
        <v>0</v>
      </c>
      <c r="AA17" s="662"/>
      <c r="AB17" s="662"/>
      <c r="AC17" s="662"/>
      <c r="AD17" s="663">
        <v>7823</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236</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3159403</v>
      </c>
      <c r="CS17" s="660"/>
      <c r="CT17" s="660"/>
      <c r="CU17" s="660"/>
      <c r="CV17" s="660"/>
      <c r="CW17" s="660"/>
      <c r="CX17" s="660"/>
      <c r="CY17" s="661"/>
      <c r="CZ17" s="662">
        <v>9.5</v>
      </c>
      <c r="DA17" s="662"/>
      <c r="DB17" s="662"/>
      <c r="DC17" s="662"/>
      <c r="DD17" s="668" t="s">
        <v>122</v>
      </c>
      <c r="DE17" s="660"/>
      <c r="DF17" s="660"/>
      <c r="DG17" s="660"/>
      <c r="DH17" s="660"/>
      <c r="DI17" s="660"/>
      <c r="DJ17" s="660"/>
      <c r="DK17" s="660"/>
      <c r="DL17" s="660"/>
      <c r="DM17" s="660"/>
      <c r="DN17" s="660"/>
      <c r="DO17" s="660"/>
      <c r="DP17" s="661"/>
      <c r="DQ17" s="668">
        <v>3036672</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4226614</v>
      </c>
      <c r="S18" s="660"/>
      <c r="T18" s="660"/>
      <c r="U18" s="660"/>
      <c r="V18" s="660"/>
      <c r="W18" s="660"/>
      <c r="X18" s="660"/>
      <c r="Y18" s="661"/>
      <c r="Z18" s="662">
        <v>12.1</v>
      </c>
      <c r="AA18" s="662"/>
      <c r="AB18" s="662"/>
      <c r="AC18" s="662"/>
      <c r="AD18" s="663">
        <v>3473149</v>
      </c>
      <c r="AE18" s="663"/>
      <c r="AF18" s="663"/>
      <c r="AG18" s="663"/>
      <c r="AH18" s="663"/>
      <c r="AI18" s="663"/>
      <c r="AJ18" s="663"/>
      <c r="AK18" s="663"/>
      <c r="AL18" s="664">
        <v>17.899999999999999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3473149</v>
      </c>
      <c r="S19" s="660"/>
      <c r="T19" s="660"/>
      <c r="U19" s="660"/>
      <c r="V19" s="660"/>
      <c r="W19" s="660"/>
      <c r="X19" s="660"/>
      <c r="Y19" s="661"/>
      <c r="Z19" s="662">
        <v>9.9</v>
      </c>
      <c r="AA19" s="662"/>
      <c r="AB19" s="662"/>
      <c r="AC19" s="662"/>
      <c r="AD19" s="663">
        <v>3473149</v>
      </c>
      <c r="AE19" s="663"/>
      <c r="AF19" s="663"/>
      <c r="AG19" s="663"/>
      <c r="AH19" s="663"/>
      <c r="AI19" s="663"/>
      <c r="AJ19" s="663"/>
      <c r="AK19" s="663"/>
      <c r="AL19" s="664">
        <v>17.899999999999999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236</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236</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753465</v>
      </c>
      <c r="S20" s="660"/>
      <c r="T20" s="660"/>
      <c r="U20" s="660"/>
      <c r="V20" s="660"/>
      <c r="W20" s="660"/>
      <c r="X20" s="660"/>
      <c r="Y20" s="661"/>
      <c r="Z20" s="662">
        <v>2.2000000000000002</v>
      </c>
      <c r="AA20" s="662"/>
      <c r="AB20" s="662"/>
      <c r="AC20" s="662"/>
      <c r="AD20" s="663" t="s">
        <v>236</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236</v>
      </c>
      <c r="BH20" s="660"/>
      <c r="BI20" s="660"/>
      <c r="BJ20" s="660"/>
      <c r="BK20" s="660"/>
      <c r="BL20" s="660"/>
      <c r="BM20" s="660"/>
      <c r="BN20" s="661"/>
      <c r="BO20" s="662" t="s">
        <v>236</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33198416</v>
      </c>
      <c r="CS20" s="660"/>
      <c r="CT20" s="660"/>
      <c r="CU20" s="660"/>
      <c r="CV20" s="660"/>
      <c r="CW20" s="660"/>
      <c r="CX20" s="660"/>
      <c r="CY20" s="661"/>
      <c r="CZ20" s="662">
        <v>100</v>
      </c>
      <c r="DA20" s="662"/>
      <c r="DB20" s="662"/>
      <c r="DC20" s="662"/>
      <c r="DD20" s="668">
        <v>4807671</v>
      </c>
      <c r="DE20" s="660"/>
      <c r="DF20" s="660"/>
      <c r="DG20" s="660"/>
      <c r="DH20" s="660"/>
      <c r="DI20" s="660"/>
      <c r="DJ20" s="660"/>
      <c r="DK20" s="660"/>
      <c r="DL20" s="660"/>
      <c r="DM20" s="660"/>
      <c r="DN20" s="660"/>
      <c r="DO20" s="660"/>
      <c r="DP20" s="661"/>
      <c r="DQ20" s="668">
        <v>21528270</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236</v>
      </c>
      <c r="S21" s="660"/>
      <c r="T21" s="660"/>
      <c r="U21" s="660"/>
      <c r="V21" s="660"/>
      <c r="W21" s="660"/>
      <c r="X21" s="660"/>
      <c r="Y21" s="661"/>
      <c r="Z21" s="662" t="s">
        <v>236</v>
      </c>
      <c r="AA21" s="662"/>
      <c r="AB21" s="662"/>
      <c r="AC21" s="662"/>
      <c r="AD21" s="663" t="s">
        <v>236</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20112664</v>
      </c>
      <c r="S22" s="660"/>
      <c r="T22" s="660"/>
      <c r="U22" s="660"/>
      <c r="V22" s="660"/>
      <c r="W22" s="660"/>
      <c r="X22" s="660"/>
      <c r="Y22" s="661"/>
      <c r="Z22" s="662">
        <v>57.5</v>
      </c>
      <c r="AA22" s="662"/>
      <c r="AB22" s="662"/>
      <c r="AC22" s="662"/>
      <c r="AD22" s="663">
        <v>19359199</v>
      </c>
      <c r="AE22" s="663"/>
      <c r="AF22" s="663"/>
      <c r="AG22" s="663"/>
      <c r="AH22" s="663"/>
      <c r="AI22" s="663"/>
      <c r="AJ22" s="663"/>
      <c r="AK22" s="663"/>
      <c r="AL22" s="664">
        <v>99.8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7003</v>
      </c>
      <c r="S23" s="660"/>
      <c r="T23" s="660"/>
      <c r="U23" s="660"/>
      <c r="V23" s="660"/>
      <c r="W23" s="660"/>
      <c r="X23" s="660"/>
      <c r="Y23" s="661"/>
      <c r="Z23" s="662">
        <v>0</v>
      </c>
      <c r="AA23" s="662"/>
      <c r="AB23" s="662"/>
      <c r="AC23" s="662"/>
      <c r="AD23" s="663">
        <v>7003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122</v>
      </c>
      <c r="BP23" s="662"/>
      <c r="BQ23" s="662"/>
      <c r="BR23" s="662"/>
      <c r="BS23" s="668" t="s">
        <v>242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141676</v>
      </c>
      <c r="S24" s="660"/>
      <c r="T24" s="660"/>
      <c r="U24" s="660"/>
      <c r="V24" s="660"/>
      <c r="W24" s="660"/>
      <c r="X24" s="660"/>
      <c r="Y24" s="661"/>
      <c r="Z24" s="662">
        <v>0.4</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16266626</v>
      </c>
      <c r="CS24" s="649"/>
      <c r="CT24" s="649"/>
      <c r="CU24" s="649"/>
      <c r="CV24" s="649"/>
      <c r="CW24" s="649"/>
      <c r="CX24" s="649"/>
      <c r="CY24" s="650"/>
      <c r="CZ24" s="653">
        <v>49</v>
      </c>
      <c r="DA24" s="654"/>
      <c r="DB24" s="654"/>
      <c r="DC24" s="673"/>
      <c r="DD24" s="692">
        <v>11490612</v>
      </c>
      <c r="DE24" s="649"/>
      <c r="DF24" s="649"/>
      <c r="DG24" s="649"/>
      <c r="DH24" s="649"/>
      <c r="DI24" s="649"/>
      <c r="DJ24" s="649"/>
      <c r="DK24" s="650"/>
      <c r="DL24" s="692">
        <v>11209141</v>
      </c>
      <c r="DM24" s="649"/>
      <c r="DN24" s="649"/>
      <c r="DO24" s="649"/>
      <c r="DP24" s="649"/>
      <c r="DQ24" s="649"/>
      <c r="DR24" s="649"/>
      <c r="DS24" s="649"/>
      <c r="DT24" s="649"/>
      <c r="DU24" s="649"/>
      <c r="DV24" s="650"/>
      <c r="DW24" s="653">
        <v>54.9</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667681</v>
      </c>
      <c r="S25" s="660"/>
      <c r="T25" s="660"/>
      <c r="U25" s="660"/>
      <c r="V25" s="660"/>
      <c r="W25" s="660"/>
      <c r="X25" s="660"/>
      <c r="Y25" s="661"/>
      <c r="Z25" s="662">
        <v>1.9</v>
      </c>
      <c r="AA25" s="662"/>
      <c r="AB25" s="662"/>
      <c r="AC25" s="662"/>
      <c r="AD25" s="663">
        <v>31732</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7128748</v>
      </c>
      <c r="CS25" s="695"/>
      <c r="CT25" s="695"/>
      <c r="CU25" s="695"/>
      <c r="CV25" s="695"/>
      <c r="CW25" s="695"/>
      <c r="CX25" s="695"/>
      <c r="CY25" s="696"/>
      <c r="CZ25" s="664">
        <v>21.5</v>
      </c>
      <c r="DA25" s="693"/>
      <c r="DB25" s="693"/>
      <c r="DC25" s="697"/>
      <c r="DD25" s="668">
        <v>6718112</v>
      </c>
      <c r="DE25" s="695"/>
      <c r="DF25" s="695"/>
      <c r="DG25" s="695"/>
      <c r="DH25" s="695"/>
      <c r="DI25" s="695"/>
      <c r="DJ25" s="695"/>
      <c r="DK25" s="696"/>
      <c r="DL25" s="668">
        <v>6561253</v>
      </c>
      <c r="DM25" s="695"/>
      <c r="DN25" s="695"/>
      <c r="DO25" s="695"/>
      <c r="DP25" s="695"/>
      <c r="DQ25" s="695"/>
      <c r="DR25" s="695"/>
      <c r="DS25" s="695"/>
      <c r="DT25" s="695"/>
      <c r="DU25" s="695"/>
      <c r="DV25" s="696"/>
      <c r="DW25" s="664">
        <v>32.200000000000003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94643</v>
      </c>
      <c r="S26" s="660"/>
      <c r="T26" s="660"/>
      <c r="U26" s="660"/>
      <c r="V26" s="660"/>
      <c r="W26" s="660"/>
      <c r="X26" s="660"/>
      <c r="Y26" s="661"/>
      <c r="Z26" s="662">
        <v>0.3</v>
      </c>
      <c r="AA26" s="662"/>
      <c r="AB26" s="662"/>
      <c r="AC26" s="662"/>
      <c r="AD26" s="663" t="s">
        <v>122</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4637338</v>
      </c>
      <c r="CS26" s="660"/>
      <c r="CT26" s="660"/>
      <c r="CU26" s="660"/>
      <c r="CV26" s="660"/>
      <c r="CW26" s="660"/>
      <c r="CX26" s="660"/>
      <c r="CY26" s="661"/>
      <c r="CZ26" s="664">
        <v>14</v>
      </c>
      <c r="DA26" s="693"/>
      <c r="DB26" s="693"/>
      <c r="DC26" s="697"/>
      <c r="DD26" s="668">
        <v>4327869</v>
      </c>
      <c r="DE26" s="660"/>
      <c r="DF26" s="660"/>
      <c r="DG26" s="660"/>
      <c r="DH26" s="660"/>
      <c r="DI26" s="660"/>
      <c r="DJ26" s="660"/>
      <c r="DK26" s="661"/>
      <c r="DL26" s="668" t="s">
        <v>236</v>
      </c>
      <c r="DM26" s="660"/>
      <c r="DN26" s="660"/>
      <c r="DO26" s="660"/>
      <c r="DP26" s="660"/>
      <c r="DQ26" s="660"/>
      <c r="DR26" s="660"/>
      <c r="DS26" s="660"/>
      <c r="DT26" s="660"/>
      <c r="DU26" s="660"/>
      <c r="DV26" s="661"/>
      <c r="DW26" s="664" t="s">
        <v>242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4290267</v>
      </c>
      <c r="S27" s="660"/>
      <c r="T27" s="660"/>
      <c r="U27" s="660"/>
      <c r="V27" s="660"/>
      <c r="W27" s="660"/>
      <c r="X27" s="660"/>
      <c r="Y27" s="661"/>
      <c r="Z27" s="662">
        <v>12.3</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14001603</v>
      </c>
      <c r="BH27" s="660"/>
      <c r="BI27" s="660"/>
      <c r="BJ27" s="660"/>
      <c r="BK27" s="660"/>
      <c r="BL27" s="660"/>
      <c r="BM27" s="660"/>
      <c r="BN27" s="661"/>
      <c r="BO27" s="662">
        <v>100</v>
      </c>
      <c r="BP27" s="662"/>
      <c r="BQ27" s="662"/>
      <c r="BR27" s="662"/>
      <c r="BS27" s="668">
        <v>389147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5978475</v>
      </c>
      <c r="CS27" s="695"/>
      <c r="CT27" s="695"/>
      <c r="CU27" s="695"/>
      <c r="CV27" s="695"/>
      <c r="CW27" s="695"/>
      <c r="CX27" s="695"/>
      <c r="CY27" s="696"/>
      <c r="CZ27" s="664">
        <v>18</v>
      </c>
      <c r="DA27" s="693"/>
      <c r="DB27" s="693"/>
      <c r="DC27" s="697"/>
      <c r="DD27" s="668">
        <v>1735828</v>
      </c>
      <c r="DE27" s="695"/>
      <c r="DF27" s="695"/>
      <c r="DG27" s="695"/>
      <c r="DH27" s="695"/>
      <c r="DI27" s="695"/>
      <c r="DJ27" s="695"/>
      <c r="DK27" s="696"/>
      <c r="DL27" s="668">
        <v>1611216</v>
      </c>
      <c r="DM27" s="695"/>
      <c r="DN27" s="695"/>
      <c r="DO27" s="695"/>
      <c r="DP27" s="695"/>
      <c r="DQ27" s="695"/>
      <c r="DR27" s="695"/>
      <c r="DS27" s="695"/>
      <c r="DT27" s="695"/>
      <c r="DU27" s="695"/>
      <c r="DV27" s="696"/>
      <c r="DW27" s="664">
        <v>7.9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798</v>
      </c>
      <c r="S28" s="660"/>
      <c r="T28" s="660"/>
      <c r="U28" s="660"/>
      <c r="V28" s="660"/>
      <c r="W28" s="660"/>
      <c r="X28" s="660"/>
      <c r="Y28" s="661"/>
      <c r="Z28" s="662">
        <v>0</v>
      </c>
      <c r="AA28" s="662"/>
      <c r="AB28" s="662"/>
      <c r="AC28" s="662"/>
      <c r="AD28" s="663">
        <v>798</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3159403</v>
      </c>
      <c r="CS28" s="660"/>
      <c r="CT28" s="660"/>
      <c r="CU28" s="660"/>
      <c r="CV28" s="660"/>
      <c r="CW28" s="660"/>
      <c r="CX28" s="660"/>
      <c r="CY28" s="661"/>
      <c r="CZ28" s="664">
        <v>9.5</v>
      </c>
      <c r="DA28" s="693"/>
      <c r="DB28" s="693"/>
      <c r="DC28" s="697"/>
      <c r="DD28" s="668">
        <v>3036672</v>
      </c>
      <c r="DE28" s="660"/>
      <c r="DF28" s="660"/>
      <c r="DG28" s="660"/>
      <c r="DH28" s="660"/>
      <c r="DI28" s="660"/>
      <c r="DJ28" s="660"/>
      <c r="DK28" s="661"/>
      <c r="DL28" s="668">
        <v>3036672</v>
      </c>
      <c r="DM28" s="660"/>
      <c r="DN28" s="660"/>
      <c r="DO28" s="660"/>
      <c r="DP28" s="660"/>
      <c r="DQ28" s="660"/>
      <c r="DR28" s="660"/>
      <c r="DS28" s="660"/>
      <c r="DT28" s="660"/>
      <c r="DU28" s="660"/>
      <c r="DV28" s="661"/>
      <c r="DW28" s="664">
        <v>14.9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2452198</v>
      </c>
      <c r="S29" s="660"/>
      <c r="T29" s="660"/>
      <c r="U29" s="660"/>
      <c r="V29" s="660"/>
      <c r="W29" s="660"/>
      <c r="X29" s="660"/>
      <c r="Y29" s="661"/>
      <c r="Z29" s="662">
        <v>7</v>
      </c>
      <c r="AA29" s="662"/>
      <c r="AB29" s="662"/>
      <c r="AC29" s="662"/>
      <c r="AD29" s="663" t="s">
        <v>122</v>
      </c>
      <c r="AE29" s="663"/>
      <c r="AF29" s="663"/>
      <c r="AG29" s="663"/>
      <c r="AH29" s="663"/>
      <c r="AI29" s="663"/>
      <c r="AJ29" s="663"/>
      <c r="AK29" s="663"/>
      <c r="AL29" s="664" t="s">
        <v>236</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3159403</v>
      </c>
      <c r="CS29" s="695"/>
      <c r="CT29" s="695"/>
      <c r="CU29" s="695"/>
      <c r="CV29" s="695"/>
      <c r="CW29" s="695"/>
      <c r="CX29" s="695"/>
      <c r="CY29" s="696"/>
      <c r="CZ29" s="664">
        <v>9.5</v>
      </c>
      <c r="DA29" s="693"/>
      <c r="DB29" s="693"/>
      <c r="DC29" s="697"/>
      <c r="DD29" s="668">
        <v>3036672</v>
      </c>
      <c r="DE29" s="695"/>
      <c r="DF29" s="695"/>
      <c r="DG29" s="695"/>
      <c r="DH29" s="695"/>
      <c r="DI29" s="695"/>
      <c r="DJ29" s="695"/>
      <c r="DK29" s="696"/>
      <c r="DL29" s="668">
        <v>3036672</v>
      </c>
      <c r="DM29" s="695"/>
      <c r="DN29" s="695"/>
      <c r="DO29" s="695"/>
      <c r="DP29" s="695"/>
      <c r="DQ29" s="695"/>
      <c r="DR29" s="695"/>
      <c r="DS29" s="695"/>
      <c r="DT29" s="695"/>
      <c r="DU29" s="695"/>
      <c r="DV29" s="696"/>
      <c r="DW29" s="664">
        <v>14.9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47492</v>
      </c>
      <c r="S30" s="660"/>
      <c r="T30" s="660"/>
      <c r="U30" s="660"/>
      <c r="V30" s="660"/>
      <c r="W30" s="660"/>
      <c r="X30" s="660"/>
      <c r="Y30" s="661"/>
      <c r="Z30" s="662">
        <v>0.1</v>
      </c>
      <c r="AA30" s="662"/>
      <c r="AB30" s="662"/>
      <c r="AC30" s="662"/>
      <c r="AD30" s="663">
        <v>4338</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99.2</v>
      </c>
      <c r="BH30" s="720"/>
      <c r="BI30" s="720"/>
      <c r="BJ30" s="720"/>
      <c r="BK30" s="720"/>
      <c r="BL30" s="720"/>
      <c r="BM30" s="654">
        <v>95</v>
      </c>
      <c r="BN30" s="720"/>
      <c r="BO30" s="720"/>
      <c r="BP30" s="720"/>
      <c r="BQ30" s="721"/>
      <c r="BR30" s="719">
        <v>99</v>
      </c>
      <c r="BS30" s="720"/>
      <c r="BT30" s="720"/>
      <c r="BU30" s="720"/>
      <c r="BV30" s="720"/>
      <c r="BW30" s="720"/>
      <c r="BX30" s="654">
        <v>94.3</v>
      </c>
      <c r="BY30" s="720"/>
      <c r="BZ30" s="720"/>
      <c r="CA30" s="720"/>
      <c r="CB30" s="721"/>
      <c r="CD30" s="724"/>
      <c r="CE30" s="725"/>
      <c r="CF30" s="674" t="s">
        <v>305</v>
      </c>
      <c r="CG30" s="675"/>
      <c r="CH30" s="675"/>
      <c r="CI30" s="675"/>
      <c r="CJ30" s="675"/>
      <c r="CK30" s="675"/>
      <c r="CL30" s="675"/>
      <c r="CM30" s="675"/>
      <c r="CN30" s="675"/>
      <c r="CO30" s="675"/>
      <c r="CP30" s="675"/>
      <c r="CQ30" s="676"/>
      <c r="CR30" s="659">
        <v>2854459</v>
      </c>
      <c r="CS30" s="660"/>
      <c r="CT30" s="660"/>
      <c r="CU30" s="660"/>
      <c r="CV30" s="660"/>
      <c r="CW30" s="660"/>
      <c r="CX30" s="660"/>
      <c r="CY30" s="661"/>
      <c r="CZ30" s="664">
        <v>8.6</v>
      </c>
      <c r="DA30" s="693"/>
      <c r="DB30" s="693"/>
      <c r="DC30" s="697"/>
      <c r="DD30" s="668">
        <v>2747627</v>
      </c>
      <c r="DE30" s="660"/>
      <c r="DF30" s="660"/>
      <c r="DG30" s="660"/>
      <c r="DH30" s="660"/>
      <c r="DI30" s="660"/>
      <c r="DJ30" s="660"/>
      <c r="DK30" s="661"/>
      <c r="DL30" s="668">
        <v>2747627</v>
      </c>
      <c r="DM30" s="660"/>
      <c r="DN30" s="660"/>
      <c r="DO30" s="660"/>
      <c r="DP30" s="660"/>
      <c r="DQ30" s="660"/>
      <c r="DR30" s="660"/>
      <c r="DS30" s="660"/>
      <c r="DT30" s="660"/>
      <c r="DU30" s="660"/>
      <c r="DV30" s="661"/>
      <c r="DW30" s="664">
        <v>13.5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41725</v>
      </c>
      <c r="S31" s="660"/>
      <c r="T31" s="660"/>
      <c r="U31" s="660"/>
      <c r="V31" s="660"/>
      <c r="W31" s="660"/>
      <c r="X31" s="660"/>
      <c r="Y31" s="661"/>
      <c r="Z31" s="662">
        <v>0.1</v>
      </c>
      <c r="AA31" s="662"/>
      <c r="AB31" s="662"/>
      <c r="AC31" s="662"/>
      <c r="AD31" s="663" t="s">
        <v>122</v>
      </c>
      <c r="AE31" s="663"/>
      <c r="AF31" s="663"/>
      <c r="AG31" s="663"/>
      <c r="AH31" s="663"/>
      <c r="AI31" s="663"/>
      <c r="AJ31" s="663"/>
      <c r="AK31" s="663"/>
      <c r="AL31" s="664" t="s">
        <v>236</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99.3</v>
      </c>
      <c r="BH31" s="695"/>
      <c r="BI31" s="695"/>
      <c r="BJ31" s="695"/>
      <c r="BK31" s="695"/>
      <c r="BL31" s="695"/>
      <c r="BM31" s="665">
        <v>95.9</v>
      </c>
      <c r="BN31" s="717"/>
      <c r="BO31" s="717"/>
      <c r="BP31" s="717"/>
      <c r="BQ31" s="718"/>
      <c r="BR31" s="716">
        <v>99.2</v>
      </c>
      <c r="BS31" s="695"/>
      <c r="BT31" s="695"/>
      <c r="BU31" s="695"/>
      <c r="BV31" s="695"/>
      <c r="BW31" s="695"/>
      <c r="BX31" s="665">
        <v>95.2</v>
      </c>
      <c r="BY31" s="717"/>
      <c r="BZ31" s="717"/>
      <c r="CA31" s="717"/>
      <c r="CB31" s="718"/>
      <c r="CD31" s="724"/>
      <c r="CE31" s="725"/>
      <c r="CF31" s="674" t="s">
        <v>309</v>
      </c>
      <c r="CG31" s="675"/>
      <c r="CH31" s="675"/>
      <c r="CI31" s="675"/>
      <c r="CJ31" s="675"/>
      <c r="CK31" s="675"/>
      <c r="CL31" s="675"/>
      <c r="CM31" s="675"/>
      <c r="CN31" s="675"/>
      <c r="CO31" s="675"/>
      <c r="CP31" s="675"/>
      <c r="CQ31" s="676"/>
      <c r="CR31" s="659">
        <v>304944</v>
      </c>
      <c r="CS31" s="695"/>
      <c r="CT31" s="695"/>
      <c r="CU31" s="695"/>
      <c r="CV31" s="695"/>
      <c r="CW31" s="695"/>
      <c r="CX31" s="695"/>
      <c r="CY31" s="696"/>
      <c r="CZ31" s="664">
        <v>0.9</v>
      </c>
      <c r="DA31" s="693"/>
      <c r="DB31" s="693"/>
      <c r="DC31" s="697"/>
      <c r="DD31" s="668">
        <v>289045</v>
      </c>
      <c r="DE31" s="695"/>
      <c r="DF31" s="695"/>
      <c r="DG31" s="695"/>
      <c r="DH31" s="695"/>
      <c r="DI31" s="695"/>
      <c r="DJ31" s="695"/>
      <c r="DK31" s="696"/>
      <c r="DL31" s="668">
        <v>289045</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2017032</v>
      </c>
      <c r="S32" s="660"/>
      <c r="T32" s="660"/>
      <c r="U32" s="660"/>
      <c r="V32" s="660"/>
      <c r="W32" s="660"/>
      <c r="X32" s="660"/>
      <c r="Y32" s="661"/>
      <c r="Z32" s="662">
        <v>5.8</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99.1</v>
      </c>
      <c r="BH32" s="729"/>
      <c r="BI32" s="729"/>
      <c r="BJ32" s="729"/>
      <c r="BK32" s="729"/>
      <c r="BL32" s="729"/>
      <c r="BM32" s="730">
        <v>94.2</v>
      </c>
      <c r="BN32" s="729"/>
      <c r="BO32" s="729"/>
      <c r="BP32" s="729"/>
      <c r="BQ32" s="731"/>
      <c r="BR32" s="728">
        <v>99</v>
      </c>
      <c r="BS32" s="729"/>
      <c r="BT32" s="729"/>
      <c r="BU32" s="729"/>
      <c r="BV32" s="729"/>
      <c r="BW32" s="729"/>
      <c r="BX32" s="730">
        <v>93.6</v>
      </c>
      <c r="BY32" s="729"/>
      <c r="BZ32" s="729"/>
      <c r="CA32" s="729"/>
      <c r="CB32" s="731"/>
      <c r="CD32" s="726"/>
      <c r="CE32" s="727"/>
      <c r="CF32" s="674" t="s">
        <v>312</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236</v>
      </c>
      <c r="DA32" s="693"/>
      <c r="DB32" s="693"/>
      <c r="DC32" s="697"/>
      <c r="DD32" s="668" t="s">
        <v>236</v>
      </c>
      <c r="DE32" s="660"/>
      <c r="DF32" s="660"/>
      <c r="DG32" s="660"/>
      <c r="DH32" s="660"/>
      <c r="DI32" s="660"/>
      <c r="DJ32" s="660"/>
      <c r="DK32" s="661"/>
      <c r="DL32" s="668" t="s">
        <v>122</v>
      </c>
      <c r="DM32" s="660"/>
      <c r="DN32" s="660"/>
      <c r="DO32" s="660"/>
      <c r="DP32" s="660"/>
      <c r="DQ32" s="660"/>
      <c r="DR32" s="660"/>
      <c r="DS32" s="660"/>
      <c r="DT32" s="660"/>
      <c r="DU32" s="660"/>
      <c r="DV32" s="661"/>
      <c r="DW32" s="664" t="s">
        <v>236</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1624704</v>
      </c>
      <c r="S33" s="660"/>
      <c r="T33" s="660"/>
      <c r="U33" s="660"/>
      <c r="V33" s="660"/>
      <c r="W33" s="660"/>
      <c r="X33" s="660"/>
      <c r="Y33" s="661"/>
      <c r="Z33" s="662">
        <v>4.5999999999999996</v>
      </c>
      <c r="AA33" s="662"/>
      <c r="AB33" s="662"/>
      <c r="AC33" s="662"/>
      <c r="AD33" s="663" t="s">
        <v>242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12086358</v>
      </c>
      <c r="CS33" s="695"/>
      <c r="CT33" s="695"/>
      <c r="CU33" s="695"/>
      <c r="CV33" s="695"/>
      <c r="CW33" s="695"/>
      <c r="CX33" s="695"/>
      <c r="CY33" s="696"/>
      <c r="CZ33" s="664">
        <v>36.4</v>
      </c>
      <c r="DA33" s="693"/>
      <c r="DB33" s="693"/>
      <c r="DC33" s="697"/>
      <c r="DD33" s="668">
        <v>8702601</v>
      </c>
      <c r="DE33" s="695"/>
      <c r="DF33" s="695"/>
      <c r="DG33" s="695"/>
      <c r="DH33" s="695"/>
      <c r="DI33" s="695"/>
      <c r="DJ33" s="695"/>
      <c r="DK33" s="696"/>
      <c r="DL33" s="668">
        <v>6843713</v>
      </c>
      <c r="DM33" s="695"/>
      <c r="DN33" s="695"/>
      <c r="DO33" s="695"/>
      <c r="DP33" s="695"/>
      <c r="DQ33" s="695"/>
      <c r="DR33" s="695"/>
      <c r="DS33" s="695"/>
      <c r="DT33" s="695"/>
      <c r="DU33" s="695"/>
      <c r="DV33" s="696"/>
      <c r="DW33" s="664">
        <v>33.5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1161791</v>
      </c>
      <c r="S34" s="660"/>
      <c r="T34" s="660"/>
      <c r="U34" s="660"/>
      <c r="V34" s="660"/>
      <c r="W34" s="660"/>
      <c r="X34" s="660"/>
      <c r="Y34" s="661"/>
      <c r="Z34" s="662">
        <v>3.3</v>
      </c>
      <c r="AA34" s="662"/>
      <c r="AB34" s="662"/>
      <c r="AC34" s="662"/>
      <c r="AD34" s="663">
        <v>1079</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5264980</v>
      </c>
      <c r="CS34" s="660"/>
      <c r="CT34" s="660"/>
      <c r="CU34" s="660"/>
      <c r="CV34" s="660"/>
      <c r="CW34" s="660"/>
      <c r="CX34" s="660"/>
      <c r="CY34" s="661"/>
      <c r="CZ34" s="664">
        <v>15.9</v>
      </c>
      <c r="DA34" s="693"/>
      <c r="DB34" s="693"/>
      <c r="DC34" s="697"/>
      <c r="DD34" s="668">
        <v>4141310</v>
      </c>
      <c r="DE34" s="660"/>
      <c r="DF34" s="660"/>
      <c r="DG34" s="660"/>
      <c r="DH34" s="660"/>
      <c r="DI34" s="660"/>
      <c r="DJ34" s="660"/>
      <c r="DK34" s="661"/>
      <c r="DL34" s="668">
        <v>3067608</v>
      </c>
      <c r="DM34" s="660"/>
      <c r="DN34" s="660"/>
      <c r="DO34" s="660"/>
      <c r="DP34" s="660"/>
      <c r="DQ34" s="660"/>
      <c r="DR34" s="660"/>
      <c r="DS34" s="660"/>
      <c r="DT34" s="660"/>
      <c r="DU34" s="660"/>
      <c r="DV34" s="661"/>
      <c r="DW34" s="664">
        <v>15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2301600</v>
      </c>
      <c r="S35" s="660"/>
      <c r="T35" s="660"/>
      <c r="U35" s="660"/>
      <c r="V35" s="660"/>
      <c r="W35" s="660"/>
      <c r="X35" s="660"/>
      <c r="Y35" s="661"/>
      <c r="Z35" s="662">
        <v>6.6</v>
      </c>
      <c r="AA35" s="662"/>
      <c r="AB35" s="662"/>
      <c r="AC35" s="662"/>
      <c r="AD35" s="663" t="s">
        <v>122</v>
      </c>
      <c r="AE35" s="663"/>
      <c r="AF35" s="663"/>
      <c r="AG35" s="663"/>
      <c r="AH35" s="663"/>
      <c r="AI35" s="663"/>
      <c r="AJ35" s="663"/>
      <c r="AK35" s="663"/>
      <c r="AL35" s="664" t="s">
        <v>236</v>
      </c>
      <c r="AM35" s="665"/>
      <c r="AN35" s="665"/>
      <c r="AO35" s="666"/>
      <c r="AP35" s="214"/>
      <c r="AQ35" s="732" t="s">
        <v>320</v>
      </c>
      <c r="AR35" s="733"/>
      <c r="AS35" s="733"/>
      <c r="AT35" s="733"/>
      <c r="AU35" s="733"/>
      <c r="AV35" s="733"/>
      <c r="AW35" s="733"/>
      <c r="AX35" s="733"/>
      <c r="AY35" s="734"/>
      <c r="AZ35" s="648">
        <v>3736106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156854</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221286</v>
      </c>
      <c r="CS35" s="695"/>
      <c r="CT35" s="695"/>
      <c r="CU35" s="695"/>
      <c r="CV35" s="695"/>
      <c r="CW35" s="695"/>
      <c r="CX35" s="695"/>
      <c r="CY35" s="696"/>
      <c r="CZ35" s="664">
        <v>0.7</v>
      </c>
      <c r="DA35" s="693"/>
      <c r="DB35" s="693"/>
      <c r="DC35" s="697"/>
      <c r="DD35" s="668">
        <v>159929</v>
      </c>
      <c r="DE35" s="695"/>
      <c r="DF35" s="695"/>
      <c r="DG35" s="695"/>
      <c r="DH35" s="695"/>
      <c r="DI35" s="695"/>
      <c r="DJ35" s="695"/>
      <c r="DK35" s="696"/>
      <c r="DL35" s="668">
        <v>159929</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122</v>
      </c>
      <c r="AA36" s="662"/>
      <c r="AB36" s="662"/>
      <c r="AC36" s="662"/>
      <c r="AD36" s="663" t="s">
        <v>236</v>
      </c>
      <c r="AE36" s="663"/>
      <c r="AF36" s="663"/>
      <c r="AG36" s="663"/>
      <c r="AH36" s="663"/>
      <c r="AI36" s="663"/>
      <c r="AJ36" s="663"/>
      <c r="AK36" s="663"/>
      <c r="AL36" s="664" t="s">
        <v>236</v>
      </c>
      <c r="AM36" s="665"/>
      <c r="AN36" s="665"/>
      <c r="AO36" s="666"/>
      <c r="AQ36" s="736" t="s">
        <v>324</v>
      </c>
      <c r="AR36" s="737"/>
      <c r="AS36" s="737"/>
      <c r="AT36" s="737"/>
      <c r="AU36" s="737"/>
      <c r="AV36" s="737"/>
      <c r="AW36" s="737"/>
      <c r="AX36" s="737"/>
      <c r="AY36" s="738"/>
      <c r="AZ36" s="659">
        <v>461491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71767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2053312</v>
      </c>
      <c r="CS36" s="660"/>
      <c r="CT36" s="660"/>
      <c r="CU36" s="660"/>
      <c r="CV36" s="660"/>
      <c r="CW36" s="660"/>
      <c r="CX36" s="660"/>
      <c r="CY36" s="661"/>
      <c r="CZ36" s="664">
        <v>6.2</v>
      </c>
      <c r="DA36" s="693"/>
      <c r="DB36" s="693"/>
      <c r="DC36" s="697"/>
      <c r="DD36" s="668">
        <v>1180029</v>
      </c>
      <c r="DE36" s="660"/>
      <c r="DF36" s="660"/>
      <c r="DG36" s="660"/>
      <c r="DH36" s="660"/>
      <c r="DI36" s="660"/>
      <c r="DJ36" s="660"/>
      <c r="DK36" s="661"/>
      <c r="DL36" s="668">
        <v>681233</v>
      </c>
      <c r="DM36" s="660"/>
      <c r="DN36" s="660"/>
      <c r="DO36" s="660"/>
      <c r="DP36" s="660"/>
      <c r="DQ36" s="660"/>
      <c r="DR36" s="660"/>
      <c r="DS36" s="660"/>
      <c r="DT36" s="660"/>
      <c r="DU36" s="660"/>
      <c r="DV36" s="661"/>
      <c r="DW36" s="664">
        <v>3.3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1000000</v>
      </c>
      <c r="S37" s="660"/>
      <c r="T37" s="660"/>
      <c r="U37" s="660"/>
      <c r="V37" s="660"/>
      <c r="W37" s="660"/>
      <c r="X37" s="660"/>
      <c r="Y37" s="661"/>
      <c r="Z37" s="662">
        <v>2.9</v>
      </c>
      <c r="AA37" s="662"/>
      <c r="AB37" s="662"/>
      <c r="AC37" s="662"/>
      <c r="AD37" s="663" t="s">
        <v>242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51092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9634</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128609</v>
      </c>
      <c r="CS37" s="695"/>
      <c r="CT37" s="695"/>
      <c r="CU37" s="695"/>
      <c r="CV37" s="695"/>
      <c r="CW37" s="695"/>
      <c r="CX37" s="695"/>
      <c r="CY37" s="696"/>
      <c r="CZ37" s="664">
        <v>0.4</v>
      </c>
      <c r="DA37" s="693"/>
      <c r="DB37" s="693"/>
      <c r="DC37" s="697"/>
      <c r="DD37" s="668">
        <v>112500</v>
      </c>
      <c r="DE37" s="695"/>
      <c r="DF37" s="695"/>
      <c r="DG37" s="695"/>
      <c r="DH37" s="695"/>
      <c r="DI37" s="695"/>
      <c r="DJ37" s="695"/>
      <c r="DK37" s="696"/>
      <c r="DL37" s="668">
        <v>107743</v>
      </c>
      <c r="DM37" s="695"/>
      <c r="DN37" s="695"/>
      <c r="DO37" s="695"/>
      <c r="DP37" s="695"/>
      <c r="DQ37" s="695"/>
      <c r="DR37" s="695"/>
      <c r="DS37" s="695"/>
      <c r="DT37" s="695"/>
      <c r="DU37" s="695"/>
      <c r="DV37" s="696"/>
      <c r="DW37" s="664">
        <v>0.5</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34961274</v>
      </c>
      <c r="S38" s="740"/>
      <c r="T38" s="740"/>
      <c r="U38" s="740"/>
      <c r="V38" s="740"/>
      <c r="W38" s="740"/>
      <c r="X38" s="740"/>
      <c r="Y38" s="741"/>
      <c r="Z38" s="742">
        <v>100</v>
      </c>
      <c r="AA38" s="742"/>
      <c r="AB38" s="742"/>
      <c r="AC38" s="742"/>
      <c r="AD38" s="743">
        <v>19404149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11361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15667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3673653</v>
      </c>
      <c r="CS38" s="660"/>
      <c r="CT38" s="660"/>
      <c r="CU38" s="660"/>
      <c r="CV38" s="660"/>
      <c r="CW38" s="660"/>
      <c r="CX38" s="660"/>
      <c r="CY38" s="661"/>
      <c r="CZ38" s="664">
        <v>11.1</v>
      </c>
      <c r="DA38" s="693"/>
      <c r="DB38" s="693"/>
      <c r="DC38" s="697"/>
      <c r="DD38" s="668">
        <v>3123263</v>
      </c>
      <c r="DE38" s="660"/>
      <c r="DF38" s="660"/>
      <c r="DG38" s="660"/>
      <c r="DH38" s="660"/>
      <c r="DI38" s="660"/>
      <c r="DJ38" s="660"/>
      <c r="DK38" s="661"/>
      <c r="DL38" s="668">
        <v>2934943</v>
      </c>
      <c r="DM38" s="660"/>
      <c r="DN38" s="660"/>
      <c r="DO38" s="660"/>
      <c r="DP38" s="660"/>
      <c r="DQ38" s="660"/>
      <c r="DR38" s="660"/>
      <c r="DS38" s="660"/>
      <c r="DT38" s="660"/>
      <c r="DU38" s="660"/>
      <c r="DV38" s="661"/>
      <c r="DW38" s="664">
        <v>14.4</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171607</v>
      </c>
      <c r="CS39" s="695"/>
      <c r="CT39" s="695"/>
      <c r="CU39" s="695"/>
      <c r="CV39" s="695"/>
      <c r="CW39" s="695"/>
      <c r="CX39" s="695"/>
      <c r="CY39" s="696"/>
      <c r="CZ39" s="664">
        <v>0.5</v>
      </c>
      <c r="DA39" s="693"/>
      <c r="DB39" s="693"/>
      <c r="DC39" s="697"/>
      <c r="DD39" s="668">
        <v>98070</v>
      </c>
      <c r="DE39" s="695"/>
      <c r="DF39" s="695"/>
      <c r="DG39" s="695"/>
      <c r="DH39" s="695"/>
      <c r="DI39" s="695"/>
      <c r="DJ39" s="695"/>
      <c r="DK39" s="696"/>
      <c r="DL39" s="668" t="s">
        <v>122</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623926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701520</v>
      </c>
      <c r="CS40" s="660"/>
      <c r="CT40" s="660"/>
      <c r="CU40" s="660"/>
      <c r="CV40" s="660"/>
      <c r="CW40" s="660"/>
      <c r="CX40" s="660"/>
      <c r="CY40" s="661"/>
      <c r="CZ40" s="664">
        <v>2.1</v>
      </c>
      <c r="DA40" s="693"/>
      <c r="DB40" s="693"/>
      <c r="DC40" s="697"/>
      <c r="DD40" s="668" t="s">
        <v>122</v>
      </c>
      <c r="DE40" s="660"/>
      <c r="DF40" s="660"/>
      <c r="DG40" s="660"/>
      <c r="DH40" s="660"/>
      <c r="DI40" s="660"/>
      <c r="DJ40" s="660"/>
      <c r="DK40" s="661"/>
      <c r="DL40" s="668" t="s">
        <v>236</v>
      </c>
      <c r="DM40" s="660"/>
      <c r="DN40" s="660"/>
      <c r="DO40" s="660"/>
      <c r="DP40" s="660"/>
      <c r="DQ40" s="660"/>
      <c r="DR40" s="660"/>
      <c r="DS40" s="660"/>
      <c r="DT40" s="660"/>
      <c r="DU40" s="660"/>
      <c r="DV40" s="661"/>
      <c r="DW40" s="664" t="s">
        <v>242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2588236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338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122</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4845432</v>
      </c>
      <c r="CS42" s="660"/>
      <c r="CT42" s="660"/>
      <c r="CU42" s="660"/>
      <c r="CV42" s="660"/>
      <c r="CW42" s="660"/>
      <c r="CX42" s="660"/>
      <c r="CY42" s="661"/>
      <c r="CZ42" s="664">
        <v>14.6</v>
      </c>
      <c r="DA42" s="665"/>
      <c r="DB42" s="665"/>
      <c r="DC42" s="760"/>
      <c r="DD42" s="668">
        <v>1335057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76096</v>
      </c>
      <c r="CS43" s="695"/>
      <c r="CT43" s="695"/>
      <c r="CU43" s="695"/>
      <c r="CV43" s="695"/>
      <c r="CW43" s="695"/>
      <c r="CX43" s="695"/>
      <c r="CY43" s="696"/>
      <c r="CZ43" s="664">
        <v>0.2</v>
      </c>
      <c r="DA43" s="693"/>
      <c r="DB43" s="693"/>
      <c r="DC43" s="697"/>
      <c r="DD43" s="668">
        <v>76096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4807671</v>
      </c>
      <c r="CS44" s="660"/>
      <c r="CT44" s="660"/>
      <c r="CU44" s="660"/>
      <c r="CV44" s="660"/>
      <c r="CW44" s="660"/>
      <c r="CX44" s="660"/>
      <c r="CY44" s="661"/>
      <c r="CZ44" s="664">
        <v>14.5</v>
      </c>
      <c r="DA44" s="665"/>
      <c r="DB44" s="665"/>
      <c r="DC44" s="760"/>
      <c r="DD44" s="668">
        <v>1335057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1490265</v>
      </c>
      <c r="CS45" s="695"/>
      <c r="CT45" s="695"/>
      <c r="CU45" s="695"/>
      <c r="CV45" s="695"/>
      <c r="CW45" s="695"/>
      <c r="CX45" s="695"/>
      <c r="CY45" s="696"/>
      <c r="CZ45" s="664">
        <v>4.5</v>
      </c>
      <c r="DA45" s="693"/>
      <c r="DB45" s="693"/>
      <c r="DC45" s="697"/>
      <c r="DD45" s="668">
        <v>146431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3249518</v>
      </c>
      <c r="CS46" s="660"/>
      <c r="CT46" s="660"/>
      <c r="CU46" s="660"/>
      <c r="CV46" s="660"/>
      <c r="CW46" s="660"/>
      <c r="CX46" s="660"/>
      <c r="CY46" s="661"/>
      <c r="CZ46" s="664">
        <v>9.8000000000000007</v>
      </c>
      <c r="DA46" s="665"/>
      <c r="DB46" s="665"/>
      <c r="DC46" s="760"/>
      <c r="DD46" s="668">
        <v>1186116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37761</v>
      </c>
      <c r="CS47" s="695"/>
      <c r="CT47" s="695"/>
      <c r="CU47" s="695"/>
      <c r="CV47" s="695"/>
      <c r="CW47" s="695"/>
      <c r="CX47" s="695"/>
      <c r="CY47" s="696"/>
      <c r="CZ47" s="664">
        <v>0.1</v>
      </c>
      <c r="DA47" s="693"/>
      <c r="DB47" s="693"/>
      <c r="DC47" s="697"/>
      <c r="DD47" s="668" t="s">
        <v>236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122</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33198416</v>
      </c>
      <c r="CS49" s="729"/>
      <c r="CT49" s="729"/>
      <c r="CU49" s="729"/>
      <c r="CV49" s="729"/>
      <c r="CW49" s="729"/>
      <c r="CX49" s="729"/>
      <c r="CY49" s="761"/>
      <c r="CZ49" s="744">
        <v>100</v>
      </c>
      <c r="DA49" s="762"/>
      <c r="DB49" s="762"/>
      <c r="DC49" s="763"/>
      <c r="DD49" s="764">
        <v>21528270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iiv/4nm7+r6LjXfsrlMmS0o3YlyHf8EWe0W0qMk+Yn6ErwAZQPlk80f+eYMZuE9NuqN1NLTAgEcqnoSuYwLg==" saltValue="n6qBUNnSD/biP+uc4WvF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34513</v>
      </c>
      <c r="R7" s="795"/>
      <c r="S7" s="795"/>
      <c r="T7" s="795"/>
      <c r="U7" s="795"/>
      <c r="V7" s="795">
        <v>32772</v>
      </c>
      <c r="W7" s="795"/>
      <c r="X7" s="795"/>
      <c r="Y7" s="795"/>
      <c r="Z7" s="795"/>
      <c r="AA7" s="795">
        <v>1741</v>
      </c>
      <c r="AB7" s="795"/>
      <c r="AC7" s="795"/>
      <c r="AD7" s="795"/>
      <c r="AE7" s="796"/>
      <c r="AF7" s="797">
        <v>189</v>
      </c>
      <c r="AG7" s="798"/>
      <c r="AH7" s="798"/>
      <c r="AI7" s="798"/>
      <c r="AJ7" s="799"/>
      <c r="AK7" s="834">
        <v>2008</v>
      </c>
      <c r="AL7" s="835"/>
      <c r="AM7" s="835"/>
      <c r="AN7" s="835"/>
      <c r="AO7" s="835"/>
      <c r="AP7" s="835">
        <v>34140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596</v>
      </c>
      <c r="BT7" s="839"/>
      <c r="BU7" s="839"/>
      <c r="BV7" s="839"/>
      <c r="BW7" s="839"/>
      <c r="BX7" s="839"/>
      <c r="BY7" s="839"/>
      <c r="BZ7" s="839"/>
      <c r="CA7" s="839"/>
      <c r="CB7" s="839"/>
      <c r="CC7" s="839"/>
      <c r="CD7" s="839"/>
      <c r="CE7" s="839"/>
      <c r="CF7" s="839"/>
      <c r="CG7" s="840"/>
      <c r="CH7" s="831">
        <v>3</v>
      </c>
      <c r="CI7" s="832"/>
      <c r="CJ7" s="832"/>
      <c r="CK7" s="832"/>
      <c r="CL7" s="833"/>
      <c r="CM7" s="831">
        <v>104</v>
      </c>
      <c r="CN7" s="832"/>
      <c r="CO7" s="832"/>
      <c r="CP7" s="832"/>
      <c r="CQ7" s="833"/>
      <c r="CR7" s="831">
        <v>5</v>
      </c>
      <c r="CS7" s="832"/>
      <c r="CT7" s="832"/>
      <c r="CU7" s="832"/>
      <c r="CV7" s="833"/>
      <c r="CW7" s="831" t="s">
        <v>601</v>
      </c>
      <c r="CX7" s="832"/>
      <c r="CY7" s="832"/>
      <c r="CZ7" s="832"/>
      <c r="DA7" s="833"/>
      <c r="DB7" s="831" t="s">
        <v>602</v>
      </c>
      <c r="DC7" s="832"/>
      <c r="DD7" s="832"/>
      <c r="DE7" s="832"/>
      <c r="DF7" s="833"/>
      <c r="DG7" s="831">
        <v>580</v>
      </c>
      <c r="DH7" s="832"/>
      <c r="DI7" s="832"/>
      <c r="DJ7" s="832"/>
      <c r="DK7" s="833"/>
      <c r="DL7" s="831" t="s">
        <v>601</v>
      </c>
      <c r="DM7" s="832"/>
      <c r="DN7" s="832"/>
      <c r="DO7" s="832"/>
      <c r="DP7" s="833"/>
      <c r="DQ7" s="831">
        <v>573</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4</v>
      </c>
      <c r="R8" s="819"/>
      <c r="S8" s="819"/>
      <c r="T8" s="819"/>
      <c r="U8" s="819"/>
      <c r="V8" s="819">
        <v>3</v>
      </c>
      <c r="W8" s="819"/>
      <c r="X8" s="819"/>
      <c r="Y8" s="819"/>
      <c r="Z8" s="819"/>
      <c r="AA8" s="819">
        <v>1</v>
      </c>
      <c r="AB8" s="819"/>
      <c r="AC8" s="819"/>
      <c r="AD8" s="819"/>
      <c r="AE8" s="820"/>
      <c r="AF8" s="821">
        <v>1</v>
      </c>
      <c r="AG8" s="822"/>
      <c r="AH8" s="822"/>
      <c r="AI8" s="822"/>
      <c r="AJ8" s="823"/>
      <c r="AK8" s="824" t="s">
        <v>586</v>
      </c>
      <c r="AL8" s="825"/>
      <c r="AM8" s="825"/>
      <c r="AN8" s="825"/>
      <c r="AO8" s="825"/>
      <c r="AP8" s="825">
        <v>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597</v>
      </c>
      <c r="BT8" s="829"/>
      <c r="BU8" s="829"/>
      <c r="BV8" s="829"/>
      <c r="BW8" s="829"/>
      <c r="BX8" s="829"/>
      <c r="BY8" s="829"/>
      <c r="BZ8" s="829"/>
      <c r="CA8" s="829"/>
      <c r="CB8" s="829"/>
      <c r="CC8" s="829"/>
      <c r="CD8" s="829"/>
      <c r="CE8" s="829"/>
      <c r="CF8" s="829"/>
      <c r="CG8" s="830"/>
      <c r="CH8" s="841">
        <v>44</v>
      </c>
      <c r="CI8" s="842"/>
      <c r="CJ8" s="842"/>
      <c r="CK8" s="842"/>
      <c r="CL8" s="843"/>
      <c r="CM8" s="841">
        <v>484</v>
      </c>
      <c r="CN8" s="842"/>
      <c r="CO8" s="842"/>
      <c r="CP8" s="842"/>
      <c r="CQ8" s="843"/>
      <c r="CR8" s="841">
        <v>1681</v>
      </c>
      <c r="CS8" s="842"/>
      <c r="CT8" s="842"/>
      <c r="CU8" s="842"/>
      <c r="CV8" s="843"/>
      <c r="CW8" s="841" t="s">
        <v>601</v>
      </c>
      <c r="CX8" s="842"/>
      <c r="CY8" s="842"/>
      <c r="CZ8" s="842"/>
      <c r="DA8" s="843"/>
      <c r="DB8" s="841" t="s">
        <v>602</v>
      </c>
      <c r="DC8" s="842"/>
      <c r="DD8" s="842"/>
      <c r="DE8" s="842"/>
      <c r="DF8" s="843"/>
      <c r="DG8" s="841" t="s">
        <v>603</v>
      </c>
      <c r="DH8" s="842"/>
      <c r="DI8" s="842"/>
      <c r="DJ8" s="842"/>
      <c r="DK8" s="843"/>
      <c r="DL8" s="841" t="s">
        <v>602</v>
      </c>
      <c r="DM8" s="842"/>
      <c r="DN8" s="842"/>
      <c r="DO8" s="842"/>
      <c r="DP8" s="843"/>
      <c r="DQ8" s="841" t="s">
        <v>602</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11</v>
      </c>
      <c r="R9" s="819"/>
      <c r="S9" s="819"/>
      <c r="T9" s="819"/>
      <c r="U9" s="819"/>
      <c r="V9" s="819">
        <v>10</v>
      </c>
      <c r="W9" s="819"/>
      <c r="X9" s="819"/>
      <c r="Y9" s="819"/>
      <c r="Z9" s="819"/>
      <c r="AA9" s="819">
        <v>1</v>
      </c>
      <c r="AB9" s="819"/>
      <c r="AC9" s="819"/>
      <c r="AD9" s="819"/>
      <c r="AE9" s="820"/>
      <c r="AF9" s="821">
        <v>1</v>
      </c>
      <c r="AG9" s="822"/>
      <c r="AH9" s="822"/>
      <c r="AI9" s="822"/>
      <c r="AJ9" s="823"/>
      <c r="AK9" s="824" t="s">
        <v>586</v>
      </c>
      <c r="AL9" s="825"/>
      <c r="AM9" s="825"/>
      <c r="AN9" s="825"/>
      <c r="AO9" s="825"/>
      <c r="AP9" s="825" t="s">
        <v>522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381</v>
      </c>
      <c r="C10" s="816"/>
      <c r="D10" s="816"/>
      <c r="E10" s="816"/>
      <c r="F10" s="816"/>
      <c r="G10" s="816"/>
      <c r="H10" s="816"/>
      <c r="I10" s="816"/>
      <c r="J10" s="816"/>
      <c r="K10" s="816"/>
      <c r="L10" s="816"/>
      <c r="M10" s="816"/>
      <c r="N10" s="816"/>
      <c r="O10" s="816"/>
      <c r="P10" s="817"/>
      <c r="Q10" s="818">
        <v>358</v>
      </c>
      <c r="R10" s="819"/>
      <c r="S10" s="819"/>
      <c r="T10" s="819"/>
      <c r="U10" s="819"/>
      <c r="V10" s="819">
        <v>355</v>
      </c>
      <c r="W10" s="819"/>
      <c r="X10" s="819"/>
      <c r="Y10" s="819"/>
      <c r="Z10" s="819"/>
      <c r="AA10" s="819">
        <v>3</v>
      </c>
      <c r="AB10" s="819"/>
      <c r="AC10" s="819"/>
      <c r="AD10" s="819"/>
      <c r="AE10" s="820"/>
      <c r="AF10" s="821">
        <v>3</v>
      </c>
      <c r="AG10" s="822"/>
      <c r="AH10" s="822"/>
      <c r="AI10" s="822"/>
      <c r="AJ10" s="823"/>
      <c r="AK10" s="824">
        <v>2</v>
      </c>
      <c r="AL10" s="825"/>
      <c r="AM10" s="825"/>
      <c r="AN10" s="825"/>
      <c r="AO10" s="825"/>
      <c r="AP10" s="825" t="s">
        <v>522</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t="s">
        <v>382</v>
      </c>
      <c r="C11" s="816"/>
      <c r="D11" s="816"/>
      <c r="E11" s="816"/>
      <c r="F11" s="816"/>
      <c r="G11" s="816"/>
      <c r="H11" s="816"/>
      <c r="I11" s="816"/>
      <c r="J11" s="816"/>
      <c r="K11" s="816"/>
      <c r="L11" s="816"/>
      <c r="M11" s="816"/>
      <c r="N11" s="816"/>
      <c r="O11" s="816"/>
      <c r="P11" s="817"/>
      <c r="Q11" s="818">
        <v>12</v>
      </c>
      <c r="R11" s="819"/>
      <c r="S11" s="819"/>
      <c r="T11" s="819"/>
      <c r="U11" s="819"/>
      <c r="V11" s="819">
        <v>12</v>
      </c>
      <c r="W11" s="819"/>
      <c r="X11" s="819"/>
      <c r="Y11" s="819"/>
      <c r="Z11" s="819"/>
      <c r="AA11" s="820">
        <v>0</v>
      </c>
      <c r="AB11" s="822"/>
      <c r="AC11" s="822"/>
      <c r="AD11" s="822"/>
      <c r="AE11" s="823"/>
      <c r="AF11" s="821">
        <v>0</v>
      </c>
      <c r="AG11" s="822"/>
      <c r="AH11" s="822"/>
      <c r="AI11" s="822"/>
      <c r="AJ11" s="823"/>
      <c r="AK11" s="824">
        <v>2</v>
      </c>
      <c r="AL11" s="825"/>
      <c r="AM11" s="825"/>
      <c r="AN11" s="825"/>
      <c r="AO11" s="825"/>
      <c r="AP11" s="825" t="s">
        <v>522</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t="s">
        <v>384</v>
      </c>
      <c r="C12" s="816"/>
      <c r="D12" s="816"/>
      <c r="E12" s="816"/>
      <c r="F12" s="816"/>
      <c r="G12" s="816"/>
      <c r="H12" s="816"/>
      <c r="I12" s="816"/>
      <c r="J12" s="816"/>
      <c r="K12" s="816"/>
      <c r="L12" s="816"/>
      <c r="M12" s="816"/>
      <c r="N12" s="816"/>
      <c r="O12" s="816"/>
      <c r="P12" s="817"/>
      <c r="Q12" s="818">
        <v>49</v>
      </c>
      <c r="R12" s="819"/>
      <c r="S12" s="819"/>
      <c r="T12" s="819"/>
      <c r="U12" s="819"/>
      <c r="V12" s="819">
        <v>40</v>
      </c>
      <c r="W12" s="819"/>
      <c r="X12" s="819"/>
      <c r="Y12" s="819"/>
      <c r="Z12" s="819"/>
      <c r="AA12" s="819">
        <v>9</v>
      </c>
      <c r="AB12" s="819"/>
      <c r="AC12" s="819"/>
      <c r="AD12" s="819"/>
      <c r="AE12" s="820"/>
      <c r="AF12" s="821">
        <v>9</v>
      </c>
      <c r="AG12" s="822"/>
      <c r="AH12" s="822"/>
      <c r="AI12" s="822"/>
      <c r="AJ12" s="823"/>
      <c r="AK12" s="824">
        <v>9</v>
      </c>
      <c r="AL12" s="825"/>
      <c r="AM12" s="825"/>
      <c r="AN12" s="825"/>
      <c r="AO12" s="825"/>
      <c r="AP12" s="825" t="s">
        <v>522</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t="s">
        <v>385</v>
      </c>
      <c r="C13" s="816"/>
      <c r="D13" s="816"/>
      <c r="E13" s="816"/>
      <c r="F13" s="816"/>
      <c r="G13" s="816"/>
      <c r="H13" s="816"/>
      <c r="I13" s="816"/>
      <c r="J13" s="816"/>
      <c r="K13" s="816"/>
      <c r="L13" s="816"/>
      <c r="M13" s="816"/>
      <c r="N13" s="816"/>
      <c r="O13" s="816"/>
      <c r="P13" s="817"/>
      <c r="Q13" s="818">
        <v>6</v>
      </c>
      <c r="R13" s="819"/>
      <c r="S13" s="819"/>
      <c r="T13" s="819"/>
      <c r="U13" s="819"/>
      <c r="V13" s="819">
        <v>3</v>
      </c>
      <c r="W13" s="819"/>
      <c r="X13" s="819"/>
      <c r="Y13" s="819"/>
      <c r="Z13" s="819"/>
      <c r="AA13" s="819">
        <v>3</v>
      </c>
      <c r="AB13" s="819"/>
      <c r="AC13" s="819"/>
      <c r="AD13" s="819"/>
      <c r="AE13" s="820"/>
      <c r="AF13" s="821">
        <v>3</v>
      </c>
      <c r="AG13" s="822"/>
      <c r="AH13" s="822"/>
      <c r="AI13" s="822"/>
      <c r="AJ13" s="823"/>
      <c r="AK13" s="824" t="s">
        <v>586</v>
      </c>
      <c r="AL13" s="825"/>
      <c r="AM13" s="825"/>
      <c r="AN13" s="825"/>
      <c r="AO13" s="825"/>
      <c r="AP13" s="825" t="s">
        <v>522</v>
      </c>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t="s">
        <v>386</v>
      </c>
      <c r="C14" s="816"/>
      <c r="D14" s="816"/>
      <c r="E14" s="816"/>
      <c r="F14" s="816"/>
      <c r="G14" s="816"/>
      <c r="H14" s="816"/>
      <c r="I14" s="816"/>
      <c r="J14" s="816"/>
      <c r="K14" s="816"/>
      <c r="L14" s="816"/>
      <c r="M14" s="816"/>
      <c r="N14" s="816"/>
      <c r="O14" s="816"/>
      <c r="P14" s="817"/>
      <c r="Q14" s="818">
        <v>18</v>
      </c>
      <c r="R14" s="819"/>
      <c r="S14" s="819"/>
      <c r="T14" s="819"/>
      <c r="U14" s="819"/>
      <c r="V14" s="819">
        <v>13</v>
      </c>
      <c r="W14" s="819"/>
      <c r="X14" s="819"/>
      <c r="Y14" s="819"/>
      <c r="Z14" s="819"/>
      <c r="AA14" s="819">
        <v>5</v>
      </c>
      <c r="AB14" s="819"/>
      <c r="AC14" s="819"/>
      <c r="AD14" s="819"/>
      <c r="AE14" s="820"/>
      <c r="AF14" s="821">
        <v>5</v>
      </c>
      <c r="AG14" s="822"/>
      <c r="AH14" s="822"/>
      <c r="AI14" s="822"/>
      <c r="AJ14" s="823"/>
      <c r="AK14" s="824" t="s">
        <v>586</v>
      </c>
      <c r="AL14" s="825"/>
      <c r="AM14" s="825"/>
      <c r="AN14" s="825"/>
      <c r="AO14" s="825"/>
      <c r="AP14" s="825" t="s">
        <v>522</v>
      </c>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34961</v>
      </c>
      <c r="R23" s="854"/>
      <c r="S23" s="854"/>
      <c r="T23" s="854"/>
      <c r="U23" s="854"/>
      <c r="V23" s="854">
        <v>33198</v>
      </c>
      <c r="W23" s="854"/>
      <c r="X23" s="854"/>
      <c r="Y23" s="854"/>
      <c r="Z23" s="854"/>
      <c r="AA23" s="854">
        <v>1763</v>
      </c>
      <c r="AB23" s="854"/>
      <c r="AC23" s="854"/>
      <c r="AD23" s="854"/>
      <c r="AE23" s="855"/>
      <c r="AF23" s="856">
        <v>211</v>
      </c>
      <c r="AG23" s="854"/>
      <c r="AH23" s="854"/>
      <c r="AI23" s="854"/>
      <c r="AJ23" s="857"/>
      <c r="AK23" s="858"/>
      <c r="AL23" s="859"/>
      <c r="AM23" s="859"/>
      <c r="AN23" s="859"/>
      <c r="AO23" s="859"/>
      <c r="AP23" s="854">
        <v>34142</v>
      </c>
      <c r="AQ23" s="854"/>
      <c r="AR23" s="854"/>
      <c r="AS23" s="854"/>
      <c r="AT23" s="854"/>
      <c r="AU23" s="860"/>
      <c r="AV23" s="860"/>
      <c r="AW23" s="860"/>
      <c r="AX23" s="860"/>
      <c r="AY23" s="861"/>
      <c r="AZ23" s="869" t="s">
        <v>390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2">
        <v>9032</v>
      </c>
      <c r="R28" s="883"/>
      <c r="S28" s="883"/>
      <c r="T28" s="883"/>
      <c r="U28" s="883"/>
      <c r="V28" s="883">
        <v>8875</v>
      </c>
      <c r="W28" s="883"/>
      <c r="X28" s="883"/>
      <c r="Y28" s="883"/>
      <c r="Z28" s="883"/>
      <c r="AA28" s="883">
        <v>157</v>
      </c>
      <c r="AB28" s="883"/>
      <c r="AC28" s="883"/>
      <c r="AD28" s="883"/>
      <c r="AE28" s="884"/>
      <c r="AF28" s="885">
        <v>157</v>
      </c>
      <c r="AG28" s="883"/>
      <c r="AH28" s="883"/>
      <c r="AI28" s="883"/>
      <c r="AJ28" s="886"/>
      <c r="AK28" s="887">
        <v>624</v>
      </c>
      <c r="AL28" s="878"/>
      <c r="AM28" s="878"/>
      <c r="AN28" s="878"/>
      <c r="AO28" s="878"/>
      <c r="AP28" s="878" t="s">
        <v>586</v>
      </c>
      <c r="AQ28" s="878"/>
      <c r="AR28" s="878"/>
      <c r="AS28" s="878"/>
      <c r="AT28" s="878"/>
      <c r="AU28" s="878" t="s">
        <v>586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85</v>
      </c>
      <c r="R29" s="819"/>
      <c r="S29" s="819"/>
      <c r="T29" s="819"/>
      <c r="U29" s="819"/>
      <c r="V29" s="819">
        <v>77</v>
      </c>
      <c r="W29" s="819"/>
      <c r="X29" s="819"/>
      <c r="Y29" s="819"/>
      <c r="Z29" s="819"/>
      <c r="AA29" s="819">
        <v>8</v>
      </c>
      <c r="AB29" s="819"/>
      <c r="AC29" s="819"/>
      <c r="AD29" s="819"/>
      <c r="AE29" s="820"/>
      <c r="AF29" s="821">
        <v>8</v>
      </c>
      <c r="AG29" s="822"/>
      <c r="AH29" s="822"/>
      <c r="AI29" s="822"/>
      <c r="AJ29" s="823"/>
      <c r="AK29" s="890" t="s">
        <v>588</v>
      </c>
      <c r="AL29" s="891"/>
      <c r="AM29" s="891"/>
      <c r="AN29" s="891"/>
      <c r="AO29" s="891"/>
      <c r="AP29" s="891" t="s">
        <v>586</v>
      </c>
      <c r="AQ29" s="891"/>
      <c r="AR29" s="891"/>
      <c r="AS29" s="891"/>
      <c r="AT29" s="891"/>
      <c r="AU29" s="891" t="s">
        <v>587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12</v>
      </c>
      <c r="R30" s="819"/>
      <c r="S30" s="819"/>
      <c r="T30" s="819"/>
      <c r="U30" s="819"/>
      <c r="V30" s="819">
        <v>12</v>
      </c>
      <c r="W30" s="819"/>
      <c r="X30" s="819"/>
      <c r="Y30" s="819"/>
      <c r="Z30" s="819"/>
      <c r="AA30" s="819">
        <v>0</v>
      </c>
      <c r="AB30" s="819"/>
      <c r="AC30" s="819"/>
      <c r="AD30" s="819"/>
      <c r="AE30" s="820"/>
      <c r="AF30" s="821">
        <v>0</v>
      </c>
      <c r="AG30" s="822"/>
      <c r="AH30" s="822"/>
      <c r="AI30" s="822"/>
      <c r="AJ30" s="823"/>
      <c r="AK30" s="890">
        <v>2</v>
      </c>
      <c r="AL30" s="891"/>
      <c r="AM30" s="891"/>
      <c r="AN30" s="891"/>
      <c r="AO30" s="891"/>
      <c r="AP30" s="891" t="s">
        <v>587</v>
      </c>
      <c r="AQ30" s="891"/>
      <c r="AR30" s="891"/>
      <c r="AS30" s="891"/>
      <c r="AT30" s="891"/>
      <c r="AU30" s="891" t="s">
        <v>586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8155</v>
      </c>
      <c r="R31" s="819"/>
      <c r="S31" s="819"/>
      <c r="T31" s="819"/>
      <c r="U31" s="819"/>
      <c r="V31" s="819">
        <v>7908</v>
      </c>
      <c r="W31" s="819"/>
      <c r="X31" s="819"/>
      <c r="Y31" s="819"/>
      <c r="Z31" s="819"/>
      <c r="AA31" s="819">
        <v>247</v>
      </c>
      <c r="AB31" s="819"/>
      <c r="AC31" s="819"/>
      <c r="AD31" s="819"/>
      <c r="AE31" s="820"/>
      <c r="AF31" s="821">
        <v>247</v>
      </c>
      <c r="AG31" s="822"/>
      <c r="AH31" s="822"/>
      <c r="AI31" s="822"/>
      <c r="AJ31" s="823"/>
      <c r="AK31" s="890">
        <v>1405</v>
      </c>
      <c r="AL31" s="891"/>
      <c r="AM31" s="891"/>
      <c r="AN31" s="891"/>
      <c r="AO31" s="891"/>
      <c r="AP31" s="891" t="s">
        <v>586</v>
      </c>
      <c r="AQ31" s="891"/>
      <c r="AR31" s="891"/>
      <c r="AS31" s="891"/>
      <c r="AT31" s="891"/>
      <c r="AU31" s="891" t="s">
        <v>586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405</v>
      </c>
      <c r="C32" s="816"/>
      <c r="D32" s="816"/>
      <c r="E32" s="816"/>
      <c r="F32" s="816"/>
      <c r="G32" s="816"/>
      <c r="H32" s="816"/>
      <c r="I32" s="816"/>
      <c r="J32" s="816"/>
      <c r="K32" s="816"/>
      <c r="L32" s="816"/>
      <c r="M32" s="816"/>
      <c r="N32" s="816"/>
      <c r="O32" s="816"/>
      <c r="P32" s="817"/>
      <c r="Q32" s="818">
        <v>1047</v>
      </c>
      <c r="R32" s="819"/>
      <c r="S32" s="819"/>
      <c r="T32" s="819"/>
      <c r="U32" s="819"/>
      <c r="V32" s="819">
        <v>1027</v>
      </c>
      <c r="W32" s="819"/>
      <c r="X32" s="819"/>
      <c r="Y32" s="819"/>
      <c r="Z32" s="819"/>
      <c r="AA32" s="819">
        <v>20</v>
      </c>
      <c r="AB32" s="819"/>
      <c r="AC32" s="819"/>
      <c r="AD32" s="819"/>
      <c r="AE32" s="820"/>
      <c r="AF32" s="821">
        <v>20</v>
      </c>
      <c r="AG32" s="822"/>
      <c r="AH32" s="822"/>
      <c r="AI32" s="822"/>
      <c r="AJ32" s="823"/>
      <c r="AK32" s="890">
        <v>316</v>
      </c>
      <c r="AL32" s="891"/>
      <c r="AM32" s="891"/>
      <c r="AN32" s="891"/>
      <c r="AO32" s="891"/>
      <c r="AP32" s="891" t="s">
        <v>587</v>
      </c>
      <c r="AQ32" s="891"/>
      <c r="AR32" s="891"/>
      <c r="AS32" s="891"/>
      <c r="AT32" s="891"/>
      <c r="AU32" s="891" t="s">
        <v>586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1602</v>
      </c>
      <c r="R33" s="819"/>
      <c r="S33" s="819"/>
      <c r="T33" s="819"/>
      <c r="U33" s="819"/>
      <c r="V33" s="819">
        <v>1248</v>
      </c>
      <c r="W33" s="819"/>
      <c r="X33" s="819"/>
      <c r="Y33" s="819"/>
      <c r="Z33" s="819"/>
      <c r="AA33" s="819">
        <v>354</v>
      </c>
      <c r="AB33" s="819"/>
      <c r="AC33" s="819"/>
      <c r="AD33" s="819"/>
      <c r="AE33" s="820"/>
      <c r="AF33" s="821">
        <v>1416</v>
      </c>
      <c r="AG33" s="822"/>
      <c r="AH33" s="822"/>
      <c r="AI33" s="822"/>
      <c r="AJ33" s="823"/>
      <c r="AK33" s="890">
        <v>63</v>
      </c>
      <c r="AL33" s="891"/>
      <c r="AM33" s="891"/>
      <c r="AN33" s="891"/>
      <c r="AO33" s="891"/>
      <c r="AP33" s="891">
        <v>7202</v>
      </c>
      <c r="AQ33" s="891"/>
      <c r="AR33" s="891"/>
      <c r="AS33" s="891"/>
      <c r="AT33" s="891"/>
      <c r="AU33" s="891">
        <v>454</v>
      </c>
      <c r="AV33" s="891"/>
      <c r="AW33" s="891"/>
      <c r="AX33" s="891"/>
      <c r="AY33" s="891"/>
      <c r="AZ33" s="892"/>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583</v>
      </c>
      <c r="R34" s="819"/>
      <c r="S34" s="819"/>
      <c r="T34" s="819"/>
      <c r="U34" s="819"/>
      <c r="V34" s="819">
        <v>580</v>
      </c>
      <c r="W34" s="819"/>
      <c r="X34" s="819"/>
      <c r="Y34" s="819"/>
      <c r="Z34" s="819"/>
      <c r="AA34" s="819">
        <v>3</v>
      </c>
      <c r="AB34" s="819"/>
      <c r="AC34" s="819"/>
      <c r="AD34" s="819"/>
      <c r="AE34" s="820"/>
      <c r="AF34" s="821">
        <v>3</v>
      </c>
      <c r="AG34" s="822"/>
      <c r="AH34" s="822"/>
      <c r="AI34" s="822"/>
      <c r="AJ34" s="823"/>
      <c r="AK34" s="890">
        <v>387</v>
      </c>
      <c r="AL34" s="891"/>
      <c r="AM34" s="891"/>
      <c r="AN34" s="891"/>
      <c r="AO34" s="891"/>
      <c r="AP34" s="891">
        <v>4688</v>
      </c>
      <c r="AQ34" s="891"/>
      <c r="AR34" s="891"/>
      <c r="AS34" s="891"/>
      <c r="AT34" s="891"/>
      <c r="AU34" s="891">
        <v>4458</v>
      </c>
      <c r="AV34" s="891"/>
      <c r="AW34" s="891"/>
      <c r="AX34" s="891"/>
      <c r="AY34" s="891"/>
      <c r="AZ34" s="892"/>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410</v>
      </c>
      <c r="C35" s="816"/>
      <c r="D35" s="816"/>
      <c r="E35" s="816"/>
      <c r="F35" s="816"/>
      <c r="G35" s="816"/>
      <c r="H35" s="816"/>
      <c r="I35" s="816"/>
      <c r="J35" s="816"/>
      <c r="K35" s="816"/>
      <c r="L35" s="816"/>
      <c r="M35" s="816"/>
      <c r="N35" s="816"/>
      <c r="O35" s="816"/>
      <c r="P35" s="817"/>
      <c r="Q35" s="818">
        <v>137</v>
      </c>
      <c r="R35" s="819"/>
      <c r="S35" s="819"/>
      <c r="T35" s="819"/>
      <c r="U35" s="819"/>
      <c r="V35" s="819">
        <v>137</v>
      </c>
      <c r="W35" s="819"/>
      <c r="X35" s="819"/>
      <c r="Y35" s="819"/>
      <c r="Z35" s="819"/>
      <c r="AA35" s="819">
        <v>0</v>
      </c>
      <c r="AB35" s="819"/>
      <c r="AC35" s="819"/>
      <c r="AD35" s="819"/>
      <c r="AE35" s="820"/>
      <c r="AF35" s="821">
        <v>0</v>
      </c>
      <c r="AG35" s="822"/>
      <c r="AH35" s="822"/>
      <c r="AI35" s="822"/>
      <c r="AJ35" s="823"/>
      <c r="AK35" s="890">
        <v>74</v>
      </c>
      <c r="AL35" s="891"/>
      <c r="AM35" s="891"/>
      <c r="AN35" s="891"/>
      <c r="AO35" s="891"/>
      <c r="AP35" s="891">
        <v>554</v>
      </c>
      <c r="AQ35" s="891"/>
      <c r="AR35" s="891"/>
      <c r="AS35" s="891"/>
      <c r="AT35" s="891"/>
      <c r="AU35" s="891">
        <v>554</v>
      </c>
      <c r="AV35" s="891"/>
      <c r="AW35" s="891"/>
      <c r="AX35" s="891"/>
      <c r="AY35" s="891"/>
      <c r="AZ35" s="892"/>
      <c r="BA35" s="892"/>
      <c r="BB35" s="892"/>
      <c r="BC35" s="892"/>
      <c r="BD35" s="892"/>
      <c r="BE35" s="888" t="s">
        <v>409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1851</v>
      </c>
      <c r="AG63" s="902"/>
      <c r="AH63" s="902"/>
      <c r="AI63" s="902"/>
      <c r="AJ63" s="903"/>
      <c r="AK63" s="904"/>
      <c r="AL63" s="899"/>
      <c r="AM63" s="899"/>
      <c r="AN63" s="899"/>
      <c r="AO63" s="899"/>
      <c r="AP63" s="902">
        <v>12444</v>
      </c>
      <c r="AQ63" s="902"/>
      <c r="AR63" s="902"/>
      <c r="AS63" s="902"/>
      <c r="AT63" s="902"/>
      <c r="AU63" s="902">
        <v>5466</v>
      </c>
      <c r="AV63" s="902"/>
      <c r="AW63" s="902"/>
      <c r="AX63" s="902"/>
      <c r="AY63" s="902"/>
      <c r="AZ63" s="906"/>
      <c r="BA63" s="906"/>
      <c r="BB63" s="906"/>
      <c r="BC63" s="906"/>
      <c r="BD63" s="906"/>
      <c r="BE63" s="907"/>
      <c r="BF63" s="907"/>
      <c r="BG63" s="907"/>
      <c r="BH63" s="907"/>
      <c r="BI63" s="908"/>
      <c r="BJ63" s="909" t="s">
        <v>414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416</v>
      </c>
      <c r="B66" s="801"/>
      <c r="C66" s="801"/>
      <c r="D66" s="801"/>
      <c r="E66" s="801"/>
      <c r="F66" s="801"/>
      <c r="G66" s="801"/>
      <c r="H66" s="801"/>
      <c r="I66" s="801"/>
      <c r="J66" s="801"/>
      <c r="K66" s="801"/>
      <c r="L66" s="801"/>
      <c r="M66" s="801"/>
      <c r="N66" s="801"/>
      <c r="O66" s="801"/>
      <c r="P66" s="802"/>
      <c r="Q66" s="777" t="s">
        <v>393</v>
      </c>
      <c r="R66" s="778"/>
      <c r="S66" s="778"/>
      <c r="T66" s="778"/>
      <c r="U66" s="779"/>
      <c r="V66" s="777" t="s">
        <v>394</v>
      </c>
      <c r="W66" s="778"/>
      <c r="X66" s="778"/>
      <c r="Y66" s="778"/>
      <c r="Z66" s="779"/>
      <c r="AA66" s="777" t="s">
        <v>417</v>
      </c>
      <c r="AB66" s="778"/>
      <c r="AC66" s="778"/>
      <c r="AD66" s="778"/>
      <c r="AE66" s="779"/>
      <c r="AF66" s="912" t="s">
        <v>418</v>
      </c>
      <c r="AG66" s="873"/>
      <c r="AH66" s="873"/>
      <c r="AI66" s="873"/>
      <c r="AJ66" s="913"/>
      <c r="AK66" s="777" t="s">
        <v>397</v>
      </c>
      <c r="AL66" s="801"/>
      <c r="AM66" s="801"/>
      <c r="AN66" s="801"/>
      <c r="AO66" s="802"/>
      <c r="AP66" s="777" t="s">
        <v>398</v>
      </c>
      <c r="AQ66" s="778"/>
      <c r="AR66" s="778"/>
      <c r="AS66" s="778"/>
      <c r="AT66" s="779"/>
      <c r="AU66" s="777" t="s">
        <v>419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589</v>
      </c>
      <c r="C68" s="930"/>
      <c r="D68" s="930"/>
      <c r="E68" s="930"/>
      <c r="F68" s="930"/>
      <c r="G68" s="930"/>
      <c r="H68" s="930"/>
      <c r="I68" s="930"/>
      <c r="J68" s="930"/>
      <c r="K68" s="930"/>
      <c r="L68" s="930"/>
      <c r="M68" s="930"/>
      <c r="N68" s="930"/>
      <c r="O68" s="930"/>
      <c r="P68" s="931"/>
      <c r="Q68" s="932">
        <v>162</v>
      </c>
      <c r="R68" s="926"/>
      <c r="S68" s="926"/>
      <c r="T68" s="926"/>
      <c r="U68" s="926"/>
      <c r="V68" s="926">
        <v>154</v>
      </c>
      <c r="W68" s="926"/>
      <c r="X68" s="926"/>
      <c r="Y68" s="926"/>
      <c r="Z68" s="926"/>
      <c r="AA68" s="926">
        <v>8</v>
      </c>
      <c r="AB68" s="926"/>
      <c r="AC68" s="926"/>
      <c r="AD68" s="926"/>
      <c r="AE68" s="926"/>
      <c r="AF68" s="926">
        <v>8</v>
      </c>
      <c r="AG68" s="926"/>
      <c r="AH68" s="926"/>
      <c r="AI68" s="926"/>
      <c r="AJ68" s="926"/>
      <c r="AK68" s="926">
        <v>21</v>
      </c>
      <c r="AL68" s="926"/>
      <c r="AM68" s="926"/>
      <c r="AN68" s="926"/>
      <c r="AO68" s="926"/>
      <c r="AP68" s="926" t="s">
        <v>595</v>
      </c>
      <c r="AQ68" s="926"/>
      <c r="AR68" s="926"/>
      <c r="AS68" s="926"/>
      <c r="AT68" s="926"/>
      <c r="AU68" s="926" t="s">
        <v>600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590</v>
      </c>
      <c r="C69" s="934"/>
      <c r="D69" s="934"/>
      <c r="E69" s="934"/>
      <c r="F69" s="934"/>
      <c r="G69" s="934"/>
      <c r="H69" s="934"/>
      <c r="I69" s="934"/>
      <c r="J69" s="934"/>
      <c r="K69" s="934"/>
      <c r="L69" s="934"/>
      <c r="M69" s="934"/>
      <c r="N69" s="934"/>
      <c r="O69" s="934"/>
      <c r="P69" s="935"/>
      <c r="Q69" s="936">
        <v>23</v>
      </c>
      <c r="R69" s="891"/>
      <c r="S69" s="891"/>
      <c r="T69" s="891"/>
      <c r="U69" s="891"/>
      <c r="V69" s="891">
        <v>17</v>
      </c>
      <c r="W69" s="891"/>
      <c r="X69" s="891"/>
      <c r="Y69" s="891"/>
      <c r="Z69" s="891"/>
      <c r="AA69" s="891">
        <v>6</v>
      </c>
      <c r="AB69" s="891"/>
      <c r="AC69" s="891"/>
      <c r="AD69" s="891"/>
      <c r="AE69" s="891"/>
      <c r="AF69" s="891">
        <v>6</v>
      </c>
      <c r="AG69" s="891"/>
      <c r="AH69" s="891"/>
      <c r="AI69" s="891"/>
      <c r="AJ69" s="891"/>
      <c r="AK69" s="891" t="s">
        <v>598</v>
      </c>
      <c r="AL69" s="891"/>
      <c r="AM69" s="891"/>
      <c r="AN69" s="891"/>
      <c r="AO69" s="891"/>
      <c r="AP69" s="891">
        <v>3</v>
      </c>
      <c r="AQ69" s="891"/>
      <c r="AR69" s="891"/>
      <c r="AS69" s="891"/>
      <c r="AT69" s="891"/>
      <c r="AU69" s="891">
        <v>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591</v>
      </c>
      <c r="C70" s="934"/>
      <c r="D70" s="934"/>
      <c r="E70" s="934"/>
      <c r="F70" s="934"/>
      <c r="G70" s="934"/>
      <c r="H70" s="934"/>
      <c r="I70" s="934"/>
      <c r="J70" s="934"/>
      <c r="K70" s="934"/>
      <c r="L70" s="934"/>
      <c r="M70" s="934"/>
      <c r="N70" s="934"/>
      <c r="O70" s="934"/>
      <c r="P70" s="935"/>
      <c r="Q70" s="936">
        <v>5824</v>
      </c>
      <c r="R70" s="891"/>
      <c r="S70" s="891"/>
      <c r="T70" s="891"/>
      <c r="U70" s="891"/>
      <c r="V70" s="891">
        <v>5816</v>
      </c>
      <c r="W70" s="891"/>
      <c r="X70" s="891"/>
      <c r="Y70" s="891"/>
      <c r="Z70" s="891"/>
      <c r="AA70" s="891">
        <v>8</v>
      </c>
      <c r="AB70" s="891"/>
      <c r="AC70" s="891"/>
      <c r="AD70" s="891"/>
      <c r="AE70" s="891"/>
      <c r="AF70" s="891">
        <v>8</v>
      </c>
      <c r="AG70" s="891"/>
      <c r="AH70" s="891"/>
      <c r="AI70" s="891"/>
      <c r="AJ70" s="891"/>
      <c r="AK70" s="891">
        <v>82</v>
      </c>
      <c r="AL70" s="891"/>
      <c r="AM70" s="891"/>
      <c r="AN70" s="891"/>
      <c r="AO70" s="891"/>
      <c r="AP70" s="891" t="s">
        <v>598</v>
      </c>
      <c r="AQ70" s="891"/>
      <c r="AR70" s="891"/>
      <c r="AS70" s="891"/>
      <c r="AT70" s="891"/>
      <c r="AU70" s="891" t="s">
        <v>600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592</v>
      </c>
      <c r="C71" s="934"/>
      <c r="D71" s="934"/>
      <c r="E71" s="934"/>
      <c r="F71" s="934"/>
      <c r="G71" s="934"/>
      <c r="H71" s="934"/>
      <c r="I71" s="934"/>
      <c r="J71" s="934"/>
      <c r="K71" s="934"/>
      <c r="L71" s="934"/>
      <c r="M71" s="934"/>
      <c r="N71" s="934"/>
      <c r="O71" s="934"/>
      <c r="P71" s="935"/>
      <c r="Q71" s="936">
        <v>127</v>
      </c>
      <c r="R71" s="891"/>
      <c r="S71" s="891"/>
      <c r="T71" s="891"/>
      <c r="U71" s="891"/>
      <c r="V71" s="891">
        <v>61</v>
      </c>
      <c r="W71" s="891"/>
      <c r="X71" s="891"/>
      <c r="Y71" s="891"/>
      <c r="Z71" s="891"/>
      <c r="AA71" s="891">
        <v>66</v>
      </c>
      <c r="AB71" s="891"/>
      <c r="AC71" s="891"/>
      <c r="AD71" s="891"/>
      <c r="AE71" s="891"/>
      <c r="AF71" s="891">
        <v>66</v>
      </c>
      <c r="AG71" s="891"/>
      <c r="AH71" s="891"/>
      <c r="AI71" s="891"/>
      <c r="AJ71" s="891"/>
      <c r="AK71" s="891" t="s">
        <v>599</v>
      </c>
      <c r="AL71" s="891"/>
      <c r="AM71" s="891"/>
      <c r="AN71" s="891"/>
      <c r="AO71" s="891"/>
      <c r="AP71" s="891" t="s">
        <v>598</v>
      </c>
      <c r="AQ71" s="891"/>
      <c r="AR71" s="891"/>
      <c r="AS71" s="891"/>
      <c r="AT71" s="891"/>
      <c r="AU71" s="891" t="s">
        <v>600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593</v>
      </c>
      <c r="C72" s="934"/>
      <c r="D72" s="934"/>
      <c r="E72" s="934"/>
      <c r="F72" s="934"/>
      <c r="G72" s="934"/>
      <c r="H72" s="934"/>
      <c r="I72" s="934"/>
      <c r="J72" s="934"/>
      <c r="K72" s="934"/>
      <c r="L72" s="934"/>
      <c r="M72" s="934"/>
      <c r="N72" s="934"/>
      <c r="O72" s="934"/>
      <c r="P72" s="935"/>
      <c r="Q72" s="936">
        <v>844</v>
      </c>
      <c r="R72" s="891"/>
      <c r="S72" s="891"/>
      <c r="T72" s="891"/>
      <c r="U72" s="891"/>
      <c r="V72" s="891">
        <v>839</v>
      </c>
      <c r="W72" s="891"/>
      <c r="X72" s="891"/>
      <c r="Y72" s="891"/>
      <c r="Z72" s="891"/>
      <c r="AA72" s="891">
        <v>5</v>
      </c>
      <c r="AB72" s="891"/>
      <c r="AC72" s="891"/>
      <c r="AD72" s="891"/>
      <c r="AE72" s="891"/>
      <c r="AF72" s="891">
        <v>5</v>
      </c>
      <c r="AG72" s="891"/>
      <c r="AH72" s="891"/>
      <c r="AI72" s="891"/>
      <c r="AJ72" s="891"/>
      <c r="AK72" s="891">
        <v>7</v>
      </c>
      <c r="AL72" s="891"/>
      <c r="AM72" s="891"/>
      <c r="AN72" s="891"/>
      <c r="AO72" s="891"/>
      <c r="AP72" s="891" t="s">
        <v>598</v>
      </c>
      <c r="AQ72" s="891"/>
      <c r="AR72" s="891"/>
      <c r="AS72" s="891"/>
      <c r="AT72" s="891"/>
      <c r="AU72" s="891" t="s">
        <v>600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594</v>
      </c>
      <c r="C73" s="934"/>
      <c r="D73" s="934"/>
      <c r="E73" s="934"/>
      <c r="F73" s="934"/>
      <c r="G73" s="934"/>
      <c r="H73" s="934"/>
      <c r="I73" s="934"/>
      <c r="J73" s="934"/>
      <c r="K73" s="934"/>
      <c r="L73" s="934"/>
      <c r="M73" s="934"/>
      <c r="N73" s="934"/>
      <c r="O73" s="934"/>
      <c r="P73" s="935"/>
      <c r="Q73" s="936">
        <v>130938</v>
      </c>
      <c r="R73" s="891"/>
      <c r="S73" s="891"/>
      <c r="T73" s="891"/>
      <c r="U73" s="891"/>
      <c r="V73" s="891">
        <v>123520</v>
      </c>
      <c r="W73" s="891"/>
      <c r="X73" s="891"/>
      <c r="Y73" s="891"/>
      <c r="Z73" s="891"/>
      <c r="AA73" s="891">
        <v>7418</v>
      </c>
      <c r="AB73" s="891"/>
      <c r="AC73" s="891"/>
      <c r="AD73" s="891"/>
      <c r="AE73" s="891"/>
      <c r="AF73" s="891">
        <v>7418</v>
      </c>
      <c r="AG73" s="891"/>
      <c r="AH73" s="891"/>
      <c r="AI73" s="891"/>
      <c r="AJ73" s="891"/>
      <c r="AK73" s="891" t="s">
        <v>598</v>
      </c>
      <c r="AL73" s="891"/>
      <c r="AM73" s="891"/>
      <c r="AN73" s="891"/>
      <c r="AO73" s="891"/>
      <c r="AP73" s="891" t="s">
        <v>598</v>
      </c>
      <c r="AQ73" s="891"/>
      <c r="AR73" s="891"/>
      <c r="AS73" s="891"/>
      <c r="AT73" s="891"/>
      <c r="AU73" s="891" t="s">
        <v>587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7511</v>
      </c>
      <c r="AG88" s="902"/>
      <c r="AH88" s="902"/>
      <c r="AI88" s="902"/>
      <c r="AJ88" s="902"/>
      <c r="AK88" s="899"/>
      <c r="AL88" s="899"/>
      <c r="AM88" s="899"/>
      <c r="AN88" s="899"/>
      <c r="AO88" s="899"/>
      <c r="AP88" s="902">
        <v>3</v>
      </c>
      <c r="AQ88" s="902"/>
      <c r="AR88" s="902"/>
      <c r="AS88" s="902"/>
      <c r="AT88" s="902"/>
      <c r="AU88" s="902">
        <v>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1686</v>
      </c>
      <c r="CS102" s="910"/>
      <c r="CT102" s="910"/>
      <c r="CU102" s="910"/>
      <c r="CV102" s="953"/>
      <c r="CW102" s="952" t="s">
        <v>604</v>
      </c>
      <c r="CX102" s="910"/>
      <c r="CY102" s="910"/>
      <c r="CZ102" s="910"/>
      <c r="DA102" s="953"/>
      <c r="DB102" s="952" t="s">
        <v>605</v>
      </c>
      <c r="DC102" s="910"/>
      <c r="DD102" s="910"/>
      <c r="DE102" s="910"/>
      <c r="DF102" s="953"/>
      <c r="DG102" s="952">
        <v>580</v>
      </c>
      <c r="DH102" s="910"/>
      <c r="DI102" s="910"/>
      <c r="DJ102" s="910"/>
      <c r="DK102" s="953"/>
      <c r="DL102" s="952" t="s">
        <v>604</v>
      </c>
      <c r="DM102" s="910"/>
      <c r="DN102" s="910"/>
      <c r="DO102" s="910"/>
      <c r="DP102" s="953"/>
      <c r="DQ102" s="952">
        <v>573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300</v>
      </c>
      <c r="AG109" s="955"/>
      <c r="AH109" s="955"/>
      <c r="AI109" s="955"/>
      <c r="AJ109" s="956"/>
      <c r="AK109" s="954" t="s">
        <v>299</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300</v>
      </c>
      <c r="BW109" s="955"/>
      <c r="BX109" s="955"/>
      <c r="BY109" s="955"/>
      <c r="BZ109" s="956"/>
      <c r="CA109" s="954" t="s">
        <v>299</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300</v>
      </c>
      <c r="DM109" s="955"/>
      <c r="DN109" s="955"/>
      <c r="DO109" s="955"/>
      <c r="DP109" s="956"/>
      <c r="DQ109" s="954" t="s">
        <v>299</v>
      </c>
      <c r="DR109" s="955"/>
      <c r="DS109" s="955"/>
      <c r="DT109" s="955"/>
      <c r="DU109" s="956"/>
      <c r="DV109" s="954" t="s">
        <v>430</v>
      </c>
      <c r="DW109" s="955"/>
      <c r="DX109" s="955"/>
      <c r="DY109" s="955"/>
      <c r="DZ109" s="957"/>
    </row>
    <row r="110" spans="1:131" s="226"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3074988</v>
      </c>
      <c r="AB110" s="962"/>
      <c r="AC110" s="962"/>
      <c r="AD110" s="962"/>
      <c r="AE110" s="963"/>
      <c r="AF110" s="964">
        <v>3151075</v>
      </c>
      <c r="AG110" s="962"/>
      <c r="AH110" s="962"/>
      <c r="AI110" s="962"/>
      <c r="AJ110" s="963"/>
      <c r="AK110" s="964">
        <v>3159403</v>
      </c>
      <c r="AL110" s="962"/>
      <c r="AM110" s="962"/>
      <c r="AN110" s="962"/>
      <c r="AO110" s="963"/>
      <c r="AP110" s="965">
        <v>18.3</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33766336</v>
      </c>
      <c r="BR110" s="997"/>
      <c r="BS110" s="997"/>
      <c r="BT110" s="997"/>
      <c r="BU110" s="997"/>
      <c r="BV110" s="997">
        <v>34694924</v>
      </c>
      <c r="BW110" s="997"/>
      <c r="BX110" s="997"/>
      <c r="BY110" s="997"/>
      <c r="BZ110" s="997"/>
      <c r="CA110" s="997">
        <v>34142065</v>
      </c>
      <c r="CB110" s="997"/>
      <c r="CC110" s="997"/>
      <c r="CD110" s="997"/>
      <c r="CE110" s="997"/>
      <c r="CF110" s="1011">
        <v>197.2</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437</v>
      </c>
      <c r="DM110" s="997"/>
      <c r="DN110" s="997"/>
      <c r="DO110" s="997"/>
      <c r="DP110" s="997"/>
      <c r="DQ110" s="997" t="s">
        <v>438</v>
      </c>
      <c r="DR110" s="997"/>
      <c r="DS110" s="997"/>
      <c r="DT110" s="997"/>
      <c r="DU110" s="997"/>
      <c r="DV110" s="998" t="s">
        <v>383</v>
      </c>
      <c r="DW110" s="998"/>
      <c r="DX110" s="998"/>
      <c r="DY110" s="998"/>
      <c r="DZ110" s="999"/>
    </row>
    <row r="111" spans="1:131" s="226" customFormat="1" ht="26.25" customHeight="1" x14ac:dyDescent="0.15">
      <c r="A111" s="1000" t="s">
        <v>439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440</v>
      </c>
      <c r="AG111" s="1004"/>
      <c r="AH111" s="1004"/>
      <c r="AI111" s="1004"/>
      <c r="AJ111" s="1005"/>
      <c r="AK111" s="1006" t="s">
        <v>441</v>
      </c>
      <c r="AL111" s="1004"/>
      <c r="AM111" s="1004"/>
      <c r="AN111" s="1004"/>
      <c r="AO111" s="1005"/>
      <c r="AP111" s="1007" t="s">
        <v>438</v>
      </c>
      <c r="AQ111" s="1008"/>
      <c r="AR111" s="1008"/>
      <c r="AS111" s="1008"/>
      <c r="AT111" s="1009"/>
      <c r="AU111" s="970"/>
      <c r="AV111" s="971"/>
      <c r="AW111" s="971"/>
      <c r="AX111" s="971"/>
      <c r="AY111" s="971"/>
      <c r="AZ111" s="1019" t="s">
        <v>442</v>
      </c>
      <c r="BA111" s="1020"/>
      <c r="BB111" s="1020"/>
      <c r="BC111" s="1020"/>
      <c r="BD111" s="1020"/>
      <c r="BE111" s="1020"/>
      <c r="BF111" s="1020"/>
      <c r="BG111" s="1020"/>
      <c r="BH111" s="1020"/>
      <c r="BI111" s="1020"/>
      <c r="BJ111" s="1020"/>
      <c r="BK111" s="1020"/>
      <c r="BL111" s="1020"/>
      <c r="BM111" s="1020"/>
      <c r="BN111" s="1020"/>
      <c r="BO111" s="1020"/>
      <c r="BP111" s="1021"/>
      <c r="BQ111" s="989" t="s">
        <v>438</v>
      </c>
      <c r="BR111" s="990"/>
      <c r="BS111" s="990"/>
      <c r="BT111" s="990"/>
      <c r="BU111" s="990"/>
      <c r="BV111" s="990" t="s">
        <v>436</v>
      </c>
      <c r="BW111" s="990"/>
      <c r="BX111" s="990"/>
      <c r="BY111" s="990"/>
      <c r="BZ111" s="990"/>
      <c r="CA111" s="990" t="s">
        <v>443</v>
      </c>
      <c r="CB111" s="990"/>
      <c r="CC111" s="990"/>
      <c r="CD111" s="990"/>
      <c r="CE111" s="990"/>
      <c r="CF111" s="984" t="s">
        <v>438</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445</v>
      </c>
      <c r="DM111" s="990"/>
      <c r="DN111" s="990"/>
      <c r="DO111" s="990"/>
      <c r="DP111" s="990"/>
      <c r="DQ111" s="990" t="s">
        <v>236</v>
      </c>
      <c r="DR111" s="990"/>
      <c r="DS111" s="990"/>
      <c r="DT111" s="990"/>
      <c r="DU111" s="990"/>
      <c r="DV111" s="991" t="s">
        <v>446</v>
      </c>
      <c r="DW111" s="991"/>
      <c r="DX111" s="991"/>
      <c r="DY111" s="991"/>
      <c r="DZ111" s="992"/>
    </row>
    <row r="112" spans="1:131" s="226" customFormat="1" ht="26.25" customHeight="1" x14ac:dyDescent="0.15">
      <c r="A112" s="1022" t="s">
        <v>447</v>
      </c>
      <c r="B112" s="1023"/>
      <c r="C112" s="1020" t="s">
        <v>448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443</v>
      </c>
      <c r="AG112" s="1029"/>
      <c r="AH112" s="1029"/>
      <c r="AI112" s="1029"/>
      <c r="AJ112" s="1030"/>
      <c r="AK112" s="1031" t="s">
        <v>443</v>
      </c>
      <c r="AL112" s="1029"/>
      <c r="AM112" s="1029"/>
      <c r="AN112" s="1029"/>
      <c r="AO112" s="1030"/>
      <c r="AP112" s="1032" t="s">
        <v>446</v>
      </c>
      <c r="AQ112" s="1033"/>
      <c r="AR112" s="1033"/>
      <c r="AS112" s="1033"/>
      <c r="AT112" s="1034"/>
      <c r="AU112" s="970"/>
      <c r="AV112" s="971"/>
      <c r="AW112" s="971"/>
      <c r="AX112" s="971"/>
      <c r="AY112" s="971"/>
      <c r="AZ112" s="1019" t="s">
        <v>449</v>
      </c>
      <c r="BA112" s="1020"/>
      <c r="BB112" s="1020"/>
      <c r="BC112" s="1020"/>
      <c r="BD112" s="1020"/>
      <c r="BE112" s="1020"/>
      <c r="BF112" s="1020"/>
      <c r="BG112" s="1020"/>
      <c r="BH112" s="1020"/>
      <c r="BI112" s="1020"/>
      <c r="BJ112" s="1020"/>
      <c r="BK112" s="1020"/>
      <c r="BL112" s="1020"/>
      <c r="BM112" s="1020"/>
      <c r="BN112" s="1020"/>
      <c r="BO112" s="1020"/>
      <c r="BP112" s="1021"/>
      <c r="BQ112" s="989">
        <v>5572703</v>
      </c>
      <c r="BR112" s="990"/>
      <c r="BS112" s="990"/>
      <c r="BT112" s="990"/>
      <c r="BU112" s="990"/>
      <c r="BV112" s="990">
        <v>5479979</v>
      </c>
      <c r="BW112" s="990"/>
      <c r="BX112" s="990"/>
      <c r="BY112" s="990"/>
      <c r="BZ112" s="990"/>
      <c r="CA112" s="990">
        <v>5465668</v>
      </c>
      <c r="CB112" s="990"/>
      <c r="CC112" s="990"/>
      <c r="CD112" s="990"/>
      <c r="CE112" s="990"/>
      <c r="CF112" s="984">
        <v>31.6</v>
      </c>
      <c r="CG112" s="985"/>
      <c r="CH112" s="985"/>
      <c r="CI112" s="985"/>
      <c r="CJ112" s="985"/>
      <c r="CK112" s="1015"/>
      <c r="CL112" s="1016"/>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451</v>
      </c>
      <c r="DH112" s="990"/>
      <c r="DI112" s="990"/>
      <c r="DJ112" s="990"/>
      <c r="DK112" s="990"/>
      <c r="DL112" s="990" t="s">
        <v>438</v>
      </c>
      <c r="DM112" s="990"/>
      <c r="DN112" s="990"/>
      <c r="DO112" s="990"/>
      <c r="DP112" s="990"/>
      <c r="DQ112" s="990" t="s">
        <v>446</v>
      </c>
      <c r="DR112" s="990"/>
      <c r="DS112" s="990"/>
      <c r="DT112" s="990"/>
      <c r="DU112" s="990"/>
      <c r="DV112" s="991" t="s">
        <v>441</v>
      </c>
      <c r="DW112" s="991"/>
      <c r="DX112" s="991"/>
      <c r="DY112" s="991"/>
      <c r="DZ112" s="992"/>
    </row>
    <row r="113" spans="1:130" s="226" customFormat="1" ht="26.25" customHeight="1" x14ac:dyDescent="0.15">
      <c r="A113" s="1024"/>
      <c r="B113" s="1025"/>
      <c r="C113" s="1020" t="s">
        <v>452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358745</v>
      </c>
      <c r="AB113" s="1004"/>
      <c r="AC113" s="1004"/>
      <c r="AD113" s="1004"/>
      <c r="AE113" s="1005"/>
      <c r="AF113" s="1006">
        <v>366219</v>
      </c>
      <c r="AG113" s="1004"/>
      <c r="AH113" s="1004"/>
      <c r="AI113" s="1004"/>
      <c r="AJ113" s="1005"/>
      <c r="AK113" s="1006">
        <v>410700</v>
      </c>
      <c r="AL113" s="1004"/>
      <c r="AM113" s="1004"/>
      <c r="AN113" s="1004"/>
      <c r="AO113" s="1005"/>
      <c r="AP113" s="1007">
        <v>2.4</v>
      </c>
      <c r="AQ113" s="1008"/>
      <c r="AR113" s="1008"/>
      <c r="AS113" s="1008"/>
      <c r="AT113" s="1009"/>
      <c r="AU113" s="970"/>
      <c r="AV113" s="971"/>
      <c r="AW113" s="971"/>
      <c r="AX113" s="971"/>
      <c r="AY113" s="971"/>
      <c r="AZ113" s="1019" t="s">
        <v>453</v>
      </c>
      <c r="BA113" s="1020"/>
      <c r="BB113" s="1020"/>
      <c r="BC113" s="1020"/>
      <c r="BD113" s="1020"/>
      <c r="BE113" s="1020"/>
      <c r="BF113" s="1020"/>
      <c r="BG113" s="1020"/>
      <c r="BH113" s="1020"/>
      <c r="BI113" s="1020"/>
      <c r="BJ113" s="1020"/>
      <c r="BK113" s="1020"/>
      <c r="BL113" s="1020"/>
      <c r="BM113" s="1020"/>
      <c r="BN113" s="1020"/>
      <c r="BO113" s="1020"/>
      <c r="BP113" s="1021"/>
      <c r="BQ113" s="989">
        <v>3865</v>
      </c>
      <c r="BR113" s="990"/>
      <c r="BS113" s="990"/>
      <c r="BT113" s="990"/>
      <c r="BU113" s="990"/>
      <c r="BV113" s="990">
        <v>3093</v>
      </c>
      <c r="BW113" s="990"/>
      <c r="BX113" s="990"/>
      <c r="BY113" s="990"/>
      <c r="BZ113" s="990"/>
      <c r="CA113" s="990">
        <v>2320</v>
      </c>
      <c r="CB113" s="990"/>
      <c r="CC113" s="990"/>
      <c r="CD113" s="990"/>
      <c r="CE113" s="990"/>
      <c r="CF113" s="984">
        <v>0</v>
      </c>
      <c r="CG113" s="985"/>
      <c r="CH113" s="985"/>
      <c r="CI113" s="985"/>
      <c r="CJ113" s="985"/>
      <c r="CK113" s="1015"/>
      <c r="CL113" s="1016"/>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455</v>
      </c>
      <c r="DH113" s="1029"/>
      <c r="DI113" s="1029"/>
      <c r="DJ113" s="1029"/>
      <c r="DK113" s="1030"/>
      <c r="DL113" s="1031" t="s">
        <v>441</v>
      </c>
      <c r="DM113" s="1029"/>
      <c r="DN113" s="1029"/>
      <c r="DO113" s="1029"/>
      <c r="DP113" s="1030"/>
      <c r="DQ113" s="1031" t="s">
        <v>236</v>
      </c>
      <c r="DR113" s="1029"/>
      <c r="DS113" s="1029"/>
      <c r="DT113" s="1029"/>
      <c r="DU113" s="1030"/>
      <c r="DV113" s="1032" t="s">
        <v>436</v>
      </c>
      <c r="DW113" s="1033"/>
      <c r="DX113" s="1033"/>
      <c r="DY113" s="1033"/>
      <c r="DZ113" s="1034"/>
    </row>
    <row r="114" spans="1:130" s="226" customFormat="1" ht="26.25" customHeight="1" x14ac:dyDescent="0.15">
      <c r="A114" s="1024"/>
      <c r="B114" s="1025"/>
      <c r="C114" s="1020" t="s">
        <v>456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773</v>
      </c>
      <c r="AB114" s="1029"/>
      <c r="AC114" s="1029"/>
      <c r="AD114" s="1029"/>
      <c r="AE114" s="1030"/>
      <c r="AF114" s="1031">
        <v>772</v>
      </c>
      <c r="AG114" s="1029"/>
      <c r="AH114" s="1029"/>
      <c r="AI114" s="1029"/>
      <c r="AJ114" s="1030"/>
      <c r="AK114" s="1031">
        <v>773</v>
      </c>
      <c r="AL114" s="1029"/>
      <c r="AM114" s="1029"/>
      <c r="AN114" s="1029"/>
      <c r="AO114" s="1030"/>
      <c r="AP114" s="1032">
        <v>0</v>
      </c>
      <c r="AQ114" s="1033"/>
      <c r="AR114" s="1033"/>
      <c r="AS114" s="1033"/>
      <c r="AT114" s="1034"/>
      <c r="AU114" s="970"/>
      <c r="AV114" s="971"/>
      <c r="AW114" s="971"/>
      <c r="AX114" s="971"/>
      <c r="AY114" s="971"/>
      <c r="AZ114" s="1019" t="s">
        <v>457</v>
      </c>
      <c r="BA114" s="1020"/>
      <c r="BB114" s="1020"/>
      <c r="BC114" s="1020"/>
      <c r="BD114" s="1020"/>
      <c r="BE114" s="1020"/>
      <c r="BF114" s="1020"/>
      <c r="BG114" s="1020"/>
      <c r="BH114" s="1020"/>
      <c r="BI114" s="1020"/>
      <c r="BJ114" s="1020"/>
      <c r="BK114" s="1020"/>
      <c r="BL114" s="1020"/>
      <c r="BM114" s="1020"/>
      <c r="BN114" s="1020"/>
      <c r="BO114" s="1020"/>
      <c r="BP114" s="1021"/>
      <c r="BQ114" s="989">
        <v>6434982</v>
      </c>
      <c r="BR114" s="990"/>
      <c r="BS114" s="990"/>
      <c r="BT114" s="990"/>
      <c r="BU114" s="990"/>
      <c r="BV114" s="990">
        <v>6258517</v>
      </c>
      <c r="BW114" s="990"/>
      <c r="BX114" s="990"/>
      <c r="BY114" s="990"/>
      <c r="BZ114" s="990"/>
      <c r="CA114" s="990">
        <v>6052661</v>
      </c>
      <c r="CB114" s="990"/>
      <c r="CC114" s="990"/>
      <c r="CD114" s="990"/>
      <c r="CE114" s="990"/>
      <c r="CF114" s="984">
        <v>35</v>
      </c>
      <c r="CG114" s="985"/>
      <c r="CH114" s="985"/>
      <c r="CI114" s="985"/>
      <c r="CJ114" s="985"/>
      <c r="CK114" s="1015"/>
      <c r="CL114" s="1016"/>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438</v>
      </c>
      <c r="DH114" s="1029"/>
      <c r="DI114" s="1029"/>
      <c r="DJ114" s="1029"/>
      <c r="DK114" s="1030"/>
      <c r="DL114" s="1031" t="s">
        <v>436</v>
      </c>
      <c r="DM114" s="1029"/>
      <c r="DN114" s="1029"/>
      <c r="DO114" s="1029"/>
      <c r="DP114" s="1030"/>
      <c r="DQ114" s="1031" t="s">
        <v>455</v>
      </c>
      <c r="DR114" s="1029"/>
      <c r="DS114" s="1029"/>
      <c r="DT114" s="1029"/>
      <c r="DU114" s="1030"/>
      <c r="DV114" s="1032" t="s">
        <v>438</v>
      </c>
      <c r="DW114" s="1033"/>
      <c r="DX114" s="1033"/>
      <c r="DY114" s="1033"/>
      <c r="DZ114" s="1034"/>
    </row>
    <row r="115" spans="1:130" s="226" customFormat="1" ht="26.25" customHeight="1" x14ac:dyDescent="0.15">
      <c r="A115" s="1024"/>
      <c r="B115" s="1025"/>
      <c r="C115" s="1020" t="s">
        <v>459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436</v>
      </c>
      <c r="AB115" s="1004"/>
      <c r="AC115" s="1004"/>
      <c r="AD115" s="1004"/>
      <c r="AE115" s="1005"/>
      <c r="AF115" s="1006" t="s">
        <v>441</v>
      </c>
      <c r="AG115" s="1004"/>
      <c r="AH115" s="1004"/>
      <c r="AI115" s="1004"/>
      <c r="AJ115" s="1005"/>
      <c r="AK115" s="1006" t="s">
        <v>460</v>
      </c>
      <c r="AL115" s="1004"/>
      <c r="AM115" s="1004"/>
      <c r="AN115" s="1004"/>
      <c r="AO115" s="1005"/>
      <c r="AP115" s="1007" t="s">
        <v>443</v>
      </c>
      <c r="AQ115" s="1008"/>
      <c r="AR115" s="1008"/>
      <c r="AS115" s="1008"/>
      <c r="AT115" s="1009"/>
      <c r="AU115" s="970"/>
      <c r="AV115" s="971"/>
      <c r="AW115" s="971"/>
      <c r="AX115" s="971"/>
      <c r="AY115" s="971"/>
      <c r="AZ115" s="1019" t="s">
        <v>461</v>
      </c>
      <c r="BA115" s="1020"/>
      <c r="BB115" s="1020"/>
      <c r="BC115" s="1020"/>
      <c r="BD115" s="1020"/>
      <c r="BE115" s="1020"/>
      <c r="BF115" s="1020"/>
      <c r="BG115" s="1020"/>
      <c r="BH115" s="1020"/>
      <c r="BI115" s="1020"/>
      <c r="BJ115" s="1020"/>
      <c r="BK115" s="1020"/>
      <c r="BL115" s="1020"/>
      <c r="BM115" s="1020"/>
      <c r="BN115" s="1020"/>
      <c r="BO115" s="1020"/>
      <c r="BP115" s="1021"/>
      <c r="BQ115" s="989">
        <v>577027</v>
      </c>
      <c r="BR115" s="990"/>
      <c r="BS115" s="990"/>
      <c r="BT115" s="990"/>
      <c r="BU115" s="990"/>
      <c r="BV115" s="990">
        <v>575406</v>
      </c>
      <c r="BW115" s="990"/>
      <c r="BX115" s="990"/>
      <c r="BY115" s="990"/>
      <c r="BZ115" s="990"/>
      <c r="CA115" s="990">
        <v>572809</v>
      </c>
      <c r="CB115" s="990"/>
      <c r="CC115" s="990"/>
      <c r="CD115" s="990"/>
      <c r="CE115" s="990"/>
      <c r="CF115" s="984">
        <v>3.3</v>
      </c>
      <c r="CG115" s="985"/>
      <c r="CH115" s="985"/>
      <c r="CI115" s="985"/>
      <c r="CJ115" s="985"/>
      <c r="CK115" s="1015"/>
      <c r="CL115" s="1016"/>
      <c r="CM115" s="1019" t="s">
        <v>462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236</v>
      </c>
      <c r="DM115" s="1029"/>
      <c r="DN115" s="1029"/>
      <c r="DO115" s="1029"/>
      <c r="DP115" s="1030"/>
      <c r="DQ115" s="1031" t="s">
        <v>443</v>
      </c>
      <c r="DR115" s="1029"/>
      <c r="DS115" s="1029"/>
      <c r="DT115" s="1029"/>
      <c r="DU115" s="1030"/>
      <c r="DV115" s="1032" t="s">
        <v>438</v>
      </c>
      <c r="DW115" s="1033"/>
      <c r="DX115" s="1033"/>
      <c r="DY115" s="1033"/>
      <c r="DZ115" s="1034"/>
    </row>
    <row r="116" spans="1:130" s="226" customFormat="1" ht="26.25" customHeight="1" x14ac:dyDescent="0.15">
      <c r="A116" s="1026"/>
      <c r="B116" s="1027"/>
      <c r="C116" s="1035" t="s">
        <v>463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236</v>
      </c>
      <c r="AB116" s="1029"/>
      <c r="AC116" s="1029"/>
      <c r="AD116" s="1029"/>
      <c r="AE116" s="1030"/>
      <c r="AF116" s="1031" t="s">
        <v>440</v>
      </c>
      <c r="AG116" s="1029"/>
      <c r="AH116" s="1029"/>
      <c r="AI116" s="1029"/>
      <c r="AJ116" s="1030"/>
      <c r="AK116" s="1031" t="s">
        <v>441</v>
      </c>
      <c r="AL116" s="1029"/>
      <c r="AM116" s="1029"/>
      <c r="AN116" s="1029"/>
      <c r="AO116" s="1030"/>
      <c r="AP116" s="1032" t="s">
        <v>438</v>
      </c>
      <c r="AQ116" s="1033"/>
      <c r="AR116" s="1033"/>
      <c r="AS116" s="1033"/>
      <c r="AT116" s="1034"/>
      <c r="AU116" s="970"/>
      <c r="AV116" s="971"/>
      <c r="AW116" s="971"/>
      <c r="AX116" s="971"/>
      <c r="AY116" s="971"/>
      <c r="AZ116" s="1037" t="s">
        <v>464</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436</v>
      </c>
      <c r="BW116" s="990"/>
      <c r="BX116" s="990"/>
      <c r="BY116" s="990"/>
      <c r="BZ116" s="990"/>
      <c r="CA116" s="990" t="s">
        <v>383</v>
      </c>
      <c r="CB116" s="990"/>
      <c r="CC116" s="990"/>
      <c r="CD116" s="990"/>
      <c r="CE116" s="990"/>
      <c r="CF116" s="984" t="s">
        <v>390</v>
      </c>
      <c r="CG116" s="985"/>
      <c r="CH116" s="985"/>
      <c r="CI116" s="985"/>
      <c r="CJ116" s="985"/>
      <c r="CK116" s="1015"/>
      <c r="CL116" s="1016"/>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236</v>
      </c>
      <c r="DH116" s="1029"/>
      <c r="DI116" s="1029"/>
      <c r="DJ116" s="1029"/>
      <c r="DK116" s="1030"/>
      <c r="DL116" s="1031" t="s">
        <v>436</v>
      </c>
      <c r="DM116" s="1029"/>
      <c r="DN116" s="1029"/>
      <c r="DO116" s="1029"/>
      <c r="DP116" s="1030"/>
      <c r="DQ116" s="1031" t="s">
        <v>445</v>
      </c>
      <c r="DR116" s="1029"/>
      <c r="DS116" s="1029"/>
      <c r="DT116" s="1029"/>
      <c r="DU116" s="1030"/>
      <c r="DV116" s="1032" t="s">
        <v>236</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3434506</v>
      </c>
      <c r="AB117" s="1047"/>
      <c r="AC117" s="1047"/>
      <c r="AD117" s="1047"/>
      <c r="AE117" s="1048"/>
      <c r="AF117" s="1049">
        <v>3518066</v>
      </c>
      <c r="AG117" s="1047"/>
      <c r="AH117" s="1047"/>
      <c r="AI117" s="1047"/>
      <c r="AJ117" s="1048"/>
      <c r="AK117" s="1049">
        <v>3570876</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440</v>
      </c>
      <c r="BW117" s="990"/>
      <c r="BX117" s="990"/>
      <c r="BY117" s="990"/>
      <c r="BZ117" s="990"/>
      <c r="CA117" s="990" t="s">
        <v>236</v>
      </c>
      <c r="CB117" s="990"/>
      <c r="CC117" s="990"/>
      <c r="CD117" s="990"/>
      <c r="CE117" s="990"/>
      <c r="CF117" s="984" t="s">
        <v>436</v>
      </c>
      <c r="CG117" s="985"/>
      <c r="CH117" s="985"/>
      <c r="CI117" s="985"/>
      <c r="CJ117" s="985"/>
      <c r="CK117" s="1015"/>
      <c r="CL117" s="1016"/>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441</v>
      </c>
      <c r="DH117" s="1029"/>
      <c r="DI117" s="1029"/>
      <c r="DJ117" s="1029"/>
      <c r="DK117" s="1030"/>
      <c r="DL117" s="1031" t="s">
        <v>436</v>
      </c>
      <c r="DM117" s="1029"/>
      <c r="DN117" s="1029"/>
      <c r="DO117" s="1029"/>
      <c r="DP117" s="1030"/>
      <c r="DQ117" s="1031" t="s">
        <v>451</v>
      </c>
      <c r="DR117" s="1029"/>
      <c r="DS117" s="1029"/>
      <c r="DT117" s="1029"/>
      <c r="DU117" s="1030"/>
      <c r="DV117" s="1032" t="s">
        <v>438</v>
      </c>
      <c r="DW117" s="1033"/>
      <c r="DX117" s="1033"/>
      <c r="DY117" s="1033"/>
      <c r="DZ117" s="1034"/>
    </row>
    <row r="118" spans="1:130" s="226"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300</v>
      </c>
      <c r="AG118" s="955"/>
      <c r="AH118" s="955"/>
      <c r="AI118" s="955"/>
      <c r="AJ118" s="956"/>
      <c r="AK118" s="954" t="s">
        <v>299</v>
      </c>
      <c r="AL118" s="955"/>
      <c r="AM118" s="955"/>
      <c r="AN118" s="955"/>
      <c r="AO118" s="956"/>
      <c r="AP118" s="1041" t="s">
        <v>430</v>
      </c>
      <c r="AQ118" s="1042"/>
      <c r="AR118" s="1042"/>
      <c r="AS118" s="1042"/>
      <c r="AT118" s="1043"/>
      <c r="AU118" s="970"/>
      <c r="AV118" s="971"/>
      <c r="AW118" s="971"/>
      <c r="AX118" s="971"/>
      <c r="AY118" s="971"/>
      <c r="AZ118" s="1044" t="s">
        <v>469</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236</v>
      </c>
      <c r="BW118" s="1068"/>
      <c r="BX118" s="1068"/>
      <c r="BY118" s="1068"/>
      <c r="BZ118" s="1068"/>
      <c r="CA118" s="1068" t="s">
        <v>438</v>
      </c>
      <c r="CB118" s="1068"/>
      <c r="CC118" s="1068"/>
      <c r="CD118" s="1068"/>
      <c r="CE118" s="1068"/>
      <c r="CF118" s="984" t="s">
        <v>236</v>
      </c>
      <c r="CG118" s="985"/>
      <c r="CH118" s="985"/>
      <c r="CI118" s="985"/>
      <c r="CJ118" s="985"/>
      <c r="CK118" s="1015"/>
      <c r="CL118" s="1016"/>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438</v>
      </c>
      <c r="DH118" s="1029"/>
      <c r="DI118" s="1029"/>
      <c r="DJ118" s="1029"/>
      <c r="DK118" s="1030"/>
      <c r="DL118" s="1031" t="s">
        <v>438</v>
      </c>
      <c r="DM118" s="1029"/>
      <c r="DN118" s="1029"/>
      <c r="DO118" s="1029"/>
      <c r="DP118" s="1030"/>
      <c r="DQ118" s="1031" t="s">
        <v>236</v>
      </c>
      <c r="DR118" s="1029"/>
      <c r="DS118" s="1029"/>
      <c r="DT118" s="1029"/>
      <c r="DU118" s="1030"/>
      <c r="DV118" s="1032" t="s">
        <v>441</v>
      </c>
      <c r="DW118" s="1033"/>
      <c r="DX118" s="1033"/>
      <c r="DY118" s="1033"/>
      <c r="DZ118" s="1034"/>
    </row>
    <row r="119" spans="1:130" s="226"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441</v>
      </c>
      <c r="AB119" s="962"/>
      <c r="AC119" s="962"/>
      <c r="AD119" s="962"/>
      <c r="AE119" s="963"/>
      <c r="AF119" s="964" t="s">
        <v>460</v>
      </c>
      <c r="AG119" s="962"/>
      <c r="AH119" s="962"/>
      <c r="AI119" s="962"/>
      <c r="AJ119" s="963"/>
      <c r="AK119" s="964" t="s">
        <v>438</v>
      </c>
      <c r="AL119" s="962"/>
      <c r="AM119" s="962"/>
      <c r="AN119" s="962"/>
      <c r="AO119" s="963"/>
      <c r="AP119" s="965" t="s">
        <v>460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471</v>
      </c>
      <c r="BP119" s="1076"/>
      <c r="BQ119" s="1067">
        <v>46354913</v>
      </c>
      <c r="BR119" s="1068"/>
      <c r="BS119" s="1068"/>
      <c r="BT119" s="1068"/>
      <c r="BU119" s="1068"/>
      <c r="BV119" s="1068">
        <v>47011919</v>
      </c>
      <c r="BW119" s="1068"/>
      <c r="BX119" s="1068"/>
      <c r="BY119" s="1068"/>
      <c r="BZ119" s="1068"/>
      <c r="CA119" s="1068">
        <v>46235523</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455</v>
      </c>
      <c r="DH119" s="1054"/>
      <c r="DI119" s="1054"/>
      <c r="DJ119" s="1054"/>
      <c r="DK119" s="1055"/>
      <c r="DL119" s="1053" t="s">
        <v>440</v>
      </c>
      <c r="DM119" s="1054"/>
      <c r="DN119" s="1054"/>
      <c r="DO119" s="1054"/>
      <c r="DP119" s="1055"/>
      <c r="DQ119" s="1053" t="s">
        <v>455</v>
      </c>
      <c r="DR119" s="1054"/>
      <c r="DS119" s="1054"/>
      <c r="DT119" s="1054"/>
      <c r="DU119" s="1055"/>
      <c r="DV119" s="1056" t="s">
        <v>445</v>
      </c>
      <c r="DW119" s="1057"/>
      <c r="DX119" s="1057"/>
      <c r="DY119" s="1057"/>
      <c r="DZ119" s="1058"/>
    </row>
    <row r="120" spans="1:130" s="226" customFormat="1" ht="26.25" customHeight="1" x14ac:dyDescent="0.15">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436</v>
      </c>
      <c r="AB120" s="1029"/>
      <c r="AC120" s="1029"/>
      <c r="AD120" s="1029"/>
      <c r="AE120" s="1030"/>
      <c r="AF120" s="1031" t="s">
        <v>436</v>
      </c>
      <c r="AG120" s="1029"/>
      <c r="AH120" s="1029"/>
      <c r="AI120" s="1029"/>
      <c r="AJ120" s="1030"/>
      <c r="AK120" s="1031" t="s">
        <v>236</v>
      </c>
      <c r="AL120" s="1029"/>
      <c r="AM120" s="1029"/>
      <c r="AN120" s="1029"/>
      <c r="AO120" s="1030"/>
      <c r="AP120" s="1032" t="s">
        <v>236</v>
      </c>
      <c r="AQ120" s="1033"/>
      <c r="AR120" s="1033"/>
      <c r="AS120" s="1033"/>
      <c r="AT120" s="1034"/>
      <c r="AU120" s="1059" t="s">
        <v>473</v>
      </c>
      <c r="AV120" s="1060"/>
      <c r="AW120" s="1060"/>
      <c r="AX120" s="1060"/>
      <c r="AY120" s="1061"/>
      <c r="AZ120" s="1010" t="s">
        <v>474</v>
      </c>
      <c r="BA120" s="959"/>
      <c r="BB120" s="959"/>
      <c r="BC120" s="959"/>
      <c r="BD120" s="959"/>
      <c r="BE120" s="959"/>
      <c r="BF120" s="959"/>
      <c r="BG120" s="959"/>
      <c r="BH120" s="959"/>
      <c r="BI120" s="959"/>
      <c r="BJ120" s="959"/>
      <c r="BK120" s="959"/>
      <c r="BL120" s="959"/>
      <c r="BM120" s="959"/>
      <c r="BN120" s="959"/>
      <c r="BO120" s="959"/>
      <c r="BP120" s="960"/>
      <c r="BQ120" s="996">
        <v>24524656</v>
      </c>
      <c r="BR120" s="997"/>
      <c r="BS120" s="997"/>
      <c r="BT120" s="997"/>
      <c r="BU120" s="997"/>
      <c r="BV120" s="997">
        <v>20863059</v>
      </c>
      <c r="BW120" s="997"/>
      <c r="BX120" s="997"/>
      <c r="BY120" s="997"/>
      <c r="BZ120" s="997"/>
      <c r="CA120" s="997">
        <v>19049588</v>
      </c>
      <c r="CB120" s="997"/>
      <c r="CC120" s="997"/>
      <c r="CD120" s="997"/>
      <c r="CE120" s="997"/>
      <c r="CF120" s="1011">
        <v>110</v>
      </c>
      <c r="CG120" s="1012"/>
      <c r="CH120" s="1012"/>
      <c r="CI120" s="1012"/>
      <c r="CJ120" s="1012"/>
      <c r="CK120" s="1077" t="s">
        <v>475</v>
      </c>
      <c r="CL120" s="1078"/>
      <c r="CM120" s="1078"/>
      <c r="CN120" s="1078"/>
      <c r="CO120" s="1079"/>
      <c r="CP120" s="1085" t="s">
        <v>476</v>
      </c>
      <c r="CQ120" s="1086"/>
      <c r="CR120" s="1086"/>
      <c r="CS120" s="1086"/>
      <c r="CT120" s="1086"/>
      <c r="CU120" s="1086"/>
      <c r="CV120" s="1086"/>
      <c r="CW120" s="1086"/>
      <c r="CX120" s="1086"/>
      <c r="CY120" s="1086"/>
      <c r="CZ120" s="1086"/>
      <c r="DA120" s="1086"/>
      <c r="DB120" s="1086"/>
      <c r="DC120" s="1086"/>
      <c r="DD120" s="1086"/>
      <c r="DE120" s="1086"/>
      <c r="DF120" s="1087"/>
      <c r="DG120" s="996">
        <v>4461539</v>
      </c>
      <c r="DH120" s="997"/>
      <c r="DI120" s="997"/>
      <c r="DJ120" s="997"/>
      <c r="DK120" s="997"/>
      <c r="DL120" s="997">
        <v>4460741</v>
      </c>
      <c r="DM120" s="997"/>
      <c r="DN120" s="997"/>
      <c r="DO120" s="997"/>
      <c r="DP120" s="997"/>
      <c r="DQ120" s="997">
        <v>4458088</v>
      </c>
      <c r="DR120" s="997"/>
      <c r="DS120" s="997"/>
      <c r="DT120" s="997"/>
      <c r="DU120" s="997"/>
      <c r="DV120" s="998">
        <v>25.8</v>
      </c>
      <c r="DW120" s="998"/>
      <c r="DX120" s="998"/>
      <c r="DY120" s="998"/>
      <c r="DZ120" s="999"/>
    </row>
    <row r="121" spans="1:130" s="226" customFormat="1" ht="26.25" customHeight="1" x14ac:dyDescent="0.15">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436</v>
      </c>
      <c r="AB121" s="1029"/>
      <c r="AC121" s="1029"/>
      <c r="AD121" s="1029"/>
      <c r="AE121" s="1030"/>
      <c r="AF121" s="1031" t="s">
        <v>445</v>
      </c>
      <c r="AG121" s="1029"/>
      <c r="AH121" s="1029"/>
      <c r="AI121" s="1029"/>
      <c r="AJ121" s="1030"/>
      <c r="AK121" s="1031" t="s">
        <v>443</v>
      </c>
      <c r="AL121" s="1029"/>
      <c r="AM121" s="1029"/>
      <c r="AN121" s="1029"/>
      <c r="AO121" s="1030"/>
      <c r="AP121" s="1032" t="s">
        <v>440</v>
      </c>
      <c r="AQ121" s="1033"/>
      <c r="AR121" s="1033"/>
      <c r="AS121" s="1033"/>
      <c r="AT121" s="1034"/>
      <c r="AU121" s="1062"/>
      <c r="AV121" s="1063"/>
      <c r="AW121" s="1063"/>
      <c r="AX121" s="1063"/>
      <c r="AY121" s="1064"/>
      <c r="AZ121" s="1019" t="s">
        <v>478</v>
      </c>
      <c r="BA121" s="1020"/>
      <c r="BB121" s="1020"/>
      <c r="BC121" s="1020"/>
      <c r="BD121" s="1020"/>
      <c r="BE121" s="1020"/>
      <c r="BF121" s="1020"/>
      <c r="BG121" s="1020"/>
      <c r="BH121" s="1020"/>
      <c r="BI121" s="1020"/>
      <c r="BJ121" s="1020"/>
      <c r="BK121" s="1020"/>
      <c r="BL121" s="1020"/>
      <c r="BM121" s="1020"/>
      <c r="BN121" s="1020"/>
      <c r="BO121" s="1020"/>
      <c r="BP121" s="1021"/>
      <c r="BQ121" s="989">
        <v>1291058</v>
      </c>
      <c r="BR121" s="990"/>
      <c r="BS121" s="990"/>
      <c r="BT121" s="990"/>
      <c r="BU121" s="990"/>
      <c r="BV121" s="990">
        <v>1234100</v>
      </c>
      <c r="BW121" s="990"/>
      <c r="BX121" s="990"/>
      <c r="BY121" s="990"/>
      <c r="BZ121" s="990"/>
      <c r="CA121" s="990">
        <v>1306234</v>
      </c>
      <c r="CB121" s="990"/>
      <c r="CC121" s="990"/>
      <c r="CD121" s="990"/>
      <c r="CE121" s="990"/>
      <c r="CF121" s="984">
        <v>7.5</v>
      </c>
      <c r="CG121" s="985"/>
      <c r="CH121" s="985"/>
      <c r="CI121" s="985"/>
      <c r="CJ121" s="985"/>
      <c r="CK121" s="1080"/>
      <c r="CL121" s="1081"/>
      <c r="CM121" s="1081"/>
      <c r="CN121" s="1081"/>
      <c r="CO121" s="1082"/>
      <c r="CP121" s="1090" t="s">
        <v>479</v>
      </c>
      <c r="CQ121" s="1091"/>
      <c r="CR121" s="1091"/>
      <c r="CS121" s="1091"/>
      <c r="CT121" s="1091"/>
      <c r="CU121" s="1091"/>
      <c r="CV121" s="1091"/>
      <c r="CW121" s="1091"/>
      <c r="CX121" s="1091"/>
      <c r="CY121" s="1091"/>
      <c r="CZ121" s="1091"/>
      <c r="DA121" s="1091"/>
      <c r="DB121" s="1091"/>
      <c r="DC121" s="1091"/>
      <c r="DD121" s="1091"/>
      <c r="DE121" s="1091"/>
      <c r="DF121" s="1092"/>
      <c r="DG121" s="989">
        <v>595382</v>
      </c>
      <c r="DH121" s="990"/>
      <c r="DI121" s="990"/>
      <c r="DJ121" s="990"/>
      <c r="DK121" s="990"/>
      <c r="DL121" s="990">
        <v>586210</v>
      </c>
      <c r="DM121" s="990"/>
      <c r="DN121" s="990"/>
      <c r="DO121" s="990"/>
      <c r="DP121" s="990"/>
      <c r="DQ121" s="990">
        <v>553881</v>
      </c>
      <c r="DR121" s="990"/>
      <c r="DS121" s="990"/>
      <c r="DT121" s="990"/>
      <c r="DU121" s="990"/>
      <c r="DV121" s="991">
        <v>3.2</v>
      </c>
      <c r="DW121" s="991"/>
      <c r="DX121" s="991"/>
      <c r="DY121" s="991"/>
      <c r="DZ121" s="992"/>
    </row>
    <row r="122" spans="1:130" s="226" customFormat="1" ht="26.25" customHeight="1" x14ac:dyDescent="0.15">
      <c r="A122" s="1129"/>
      <c r="B122" s="1016"/>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440</v>
      </c>
      <c r="AB122" s="1029"/>
      <c r="AC122" s="1029"/>
      <c r="AD122" s="1029"/>
      <c r="AE122" s="1030"/>
      <c r="AF122" s="1031" t="s">
        <v>440</v>
      </c>
      <c r="AG122" s="1029"/>
      <c r="AH122" s="1029"/>
      <c r="AI122" s="1029"/>
      <c r="AJ122" s="1030"/>
      <c r="AK122" s="1031" t="s">
        <v>440</v>
      </c>
      <c r="AL122" s="1029"/>
      <c r="AM122" s="1029"/>
      <c r="AN122" s="1029"/>
      <c r="AO122" s="1030"/>
      <c r="AP122" s="1032" t="s">
        <v>451</v>
      </c>
      <c r="AQ122" s="1033"/>
      <c r="AR122" s="1033"/>
      <c r="AS122" s="1033"/>
      <c r="AT122" s="1034"/>
      <c r="AU122" s="1062"/>
      <c r="AV122" s="1063"/>
      <c r="AW122" s="1063"/>
      <c r="AX122" s="1063"/>
      <c r="AY122" s="1064"/>
      <c r="AZ122" s="1044" t="s">
        <v>480</v>
      </c>
      <c r="BA122" s="1035"/>
      <c r="BB122" s="1035"/>
      <c r="BC122" s="1035"/>
      <c r="BD122" s="1035"/>
      <c r="BE122" s="1035"/>
      <c r="BF122" s="1035"/>
      <c r="BG122" s="1035"/>
      <c r="BH122" s="1035"/>
      <c r="BI122" s="1035"/>
      <c r="BJ122" s="1035"/>
      <c r="BK122" s="1035"/>
      <c r="BL122" s="1035"/>
      <c r="BM122" s="1035"/>
      <c r="BN122" s="1035"/>
      <c r="BO122" s="1035"/>
      <c r="BP122" s="1036"/>
      <c r="BQ122" s="1067">
        <v>29552287</v>
      </c>
      <c r="BR122" s="1068"/>
      <c r="BS122" s="1068"/>
      <c r="BT122" s="1068"/>
      <c r="BU122" s="1068"/>
      <c r="BV122" s="1068">
        <v>30464672</v>
      </c>
      <c r="BW122" s="1068"/>
      <c r="BX122" s="1068"/>
      <c r="BY122" s="1068"/>
      <c r="BZ122" s="1068"/>
      <c r="CA122" s="1068">
        <v>30234524</v>
      </c>
      <c r="CB122" s="1068"/>
      <c r="CC122" s="1068"/>
      <c r="CD122" s="1068"/>
      <c r="CE122" s="1068"/>
      <c r="CF122" s="1088">
        <v>174.7</v>
      </c>
      <c r="CG122" s="1089"/>
      <c r="CH122" s="1089"/>
      <c r="CI122" s="1089"/>
      <c r="CJ122" s="1089"/>
      <c r="CK122" s="1080"/>
      <c r="CL122" s="1081"/>
      <c r="CM122" s="1081"/>
      <c r="CN122" s="1081"/>
      <c r="CO122" s="1082"/>
      <c r="CP122" s="1090" t="s">
        <v>481</v>
      </c>
      <c r="CQ122" s="1091"/>
      <c r="CR122" s="1091"/>
      <c r="CS122" s="1091"/>
      <c r="CT122" s="1091"/>
      <c r="CU122" s="1091"/>
      <c r="CV122" s="1091"/>
      <c r="CW122" s="1091"/>
      <c r="CX122" s="1091"/>
      <c r="CY122" s="1091"/>
      <c r="CZ122" s="1091"/>
      <c r="DA122" s="1091"/>
      <c r="DB122" s="1091"/>
      <c r="DC122" s="1091"/>
      <c r="DD122" s="1091"/>
      <c r="DE122" s="1091"/>
      <c r="DF122" s="1092"/>
      <c r="DG122" s="989">
        <v>515782</v>
      </c>
      <c r="DH122" s="990"/>
      <c r="DI122" s="990"/>
      <c r="DJ122" s="990"/>
      <c r="DK122" s="990"/>
      <c r="DL122" s="990">
        <v>433028</v>
      </c>
      <c r="DM122" s="990"/>
      <c r="DN122" s="990"/>
      <c r="DO122" s="990"/>
      <c r="DP122" s="990"/>
      <c r="DQ122" s="990">
        <v>453699</v>
      </c>
      <c r="DR122" s="990"/>
      <c r="DS122" s="990"/>
      <c r="DT122" s="990"/>
      <c r="DU122" s="990"/>
      <c r="DV122" s="991">
        <v>2.6</v>
      </c>
      <c r="DW122" s="991"/>
      <c r="DX122" s="991"/>
      <c r="DY122" s="991"/>
      <c r="DZ122" s="992"/>
    </row>
    <row r="123" spans="1:130" s="226" customFormat="1" ht="26.25" customHeight="1" x14ac:dyDescent="0.15">
      <c r="A123" s="1129"/>
      <c r="B123" s="1016"/>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236</v>
      </c>
      <c r="AB123" s="1029"/>
      <c r="AC123" s="1029"/>
      <c r="AD123" s="1029"/>
      <c r="AE123" s="1030"/>
      <c r="AF123" s="1031" t="s">
        <v>236</v>
      </c>
      <c r="AG123" s="1029"/>
      <c r="AH123" s="1029"/>
      <c r="AI123" s="1029"/>
      <c r="AJ123" s="1030"/>
      <c r="AK123" s="1031" t="s">
        <v>455</v>
      </c>
      <c r="AL123" s="1029"/>
      <c r="AM123" s="1029"/>
      <c r="AN123" s="1029"/>
      <c r="AO123" s="1030"/>
      <c r="AP123" s="1032" t="s">
        <v>436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482</v>
      </c>
      <c r="BP123" s="1076"/>
      <c r="BQ123" s="1135">
        <v>55368001</v>
      </c>
      <c r="BR123" s="1136"/>
      <c r="BS123" s="1136"/>
      <c r="BT123" s="1136"/>
      <c r="BU123" s="1136"/>
      <c r="BV123" s="1136">
        <v>52561831</v>
      </c>
      <c r="BW123" s="1136"/>
      <c r="BX123" s="1136"/>
      <c r="BY123" s="1136"/>
      <c r="BZ123" s="1136"/>
      <c r="CA123" s="1136">
        <v>50590346</v>
      </c>
      <c r="CB123" s="1136"/>
      <c r="CC123" s="1136"/>
      <c r="CD123" s="1136"/>
      <c r="CE123" s="1136"/>
      <c r="CF123" s="1069"/>
      <c r="CG123" s="1070"/>
      <c r="CH123" s="1070"/>
      <c r="CI123" s="1070"/>
      <c r="CJ123" s="1071"/>
      <c r="CK123" s="1080"/>
      <c r="CL123" s="1081"/>
      <c r="CM123" s="1081"/>
      <c r="CN123" s="1081"/>
      <c r="CO123" s="1082"/>
      <c r="CP123" s="1090" t="s">
        <v>483</v>
      </c>
      <c r="CQ123" s="1091"/>
      <c r="CR123" s="1091"/>
      <c r="CS123" s="1091"/>
      <c r="CT123" s="1091"/>
      <c r="CU123" s="1091"/>
      <c r="CV123" s="1091"/>
      <c r="CW123" s="1091"/>
      <c r="CX123" s="1091"/>
      <c r="CY123" s="1091"/>
      <c r="CZ123" s="1091"/>
      <c r="DA123" s="1091"/>
      <c r="DB123" s="1091"/>
      <c r="DC123" s="1091"/>
      <c r="DD123" s="1091"/>
      <c r="DE123" s="1091"/>
      <c r="DF123" s="1092"/>
      <c r="DG123" s="1028" t="s">
        <v>436</v>
      </c>
      <c r="DH123" s="1029"/>
      <c r="DI123" s="1029"/>
      <c r="DJ123" s="1029"/>
      <c r="DK123" s="1030"/>
      <c r="DL123" s="1031" t="s">
        <v>441</v>
      </c>
      <c r="DM123" s="1029"/>
      <c r="DN123" s="1029"/>
      <c r="DO123" s="1029"/>
      <c r="DP123" s="1030"/>
      <c r="DQ123" s="1031" t="s">
        <v>441</v>
      </c>
      <c r="DR123" s="1029"/>
      <c r="DS123" s="1029"/>
      <c r="DT123" s="1029"/>
      <c r="DU123" s="1030"/>
      <c r="DV123" s="1032" t="s">
        <v>440</v>
      </c>
      <c r="DW123" s="1033"/>
      <c r="DX123" s="1033"/>
      <c r="DY123" s="1033"/>
      <c r="DZ123" s="1034"/>
    </row>
    <row r="124" spans="1:130" s="226" customFormat="1" ht="26.25" customHeight="1" thickBot="1" x14ac:dyDescent="0.2">
      <c r="A124" s="1129"/>
      <c r="B124" s="1016"/>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236</v>
      </c>
      <c r="AB124" s="1029"/>
      <c r="AC124" s="1029"/>
      <c r="AD124" s="1029"/>
      <c r="AE124" s="1030"/>
      <c r="AF124" s="1031" t="s">
        <v>440</v>
      </c>
      <c r="AG124" s="1029"/>
      <c r="AH124" s="1029"/>
      <c r="AI124" s="1029"/>
      <c r="AJ124" s="1030"/>
      <c r="AK124" s="1031" t="s">
        <v>236</v>
      </c>
      <c r="AL124" s="1029"/>
      <c r="AM124" s="1029"/>
      <c r="AN124" s="1029"/>
      <c r="AO124" s="1030"/>
      <c r="AP124" s="1032" t="s">
        <v>440</v>
      </c>
      <c r="AQ124" s="1033"/>
      <c r="AR124" s="1033"/>
      <c r="AS124" s="1033"/>
      <c r="AT124" s="1034"/>
      <c r="AU124" s="1131" t="s">
        <v>484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236</v>
      </c>
      <c r="BR124" s="1098"/>
      <c r="BS124" s="1098"/>
      <c r="BT124" s="1098"/>
      <c r="BU124" s="1098"/>
      <c r="BV124" s="1098" t="s">
        <v>436</v>
      </c>
      <c r="BW124" s="1098"/>
      <c r="BX124" s="1098"/>
      <c r="BY124" s="1098"/>
      <c r="BZ124" s="1098"/>
      <c r="CA124" s="1098" t="s">
        <v>441</v>
      </c>
      <c r="CB124" s="1098"/>
      <c r="CC124" s="1098"/>
      <c r="CD124" s="1098"/>
      <c r="CE124" s="1098"/>
      <c r="CF124" s="1099"/>
      <c r="CG124" s="1100"/>
      <c r="CH124" s="1100"/>
      <c r="CI124" s="1100"/>
      <c r="CJ124" s="1101"/>
      <c r="CK124" s="1083"/>
      <c r="CL124" s="1083"/>
      <c r="CM124" s="1083"/>
      <c r="CN124" s="1083"/>
      <c r="CO124" s="1084"/>
      <c r="CP124" s="1090" t="s">
        <v>485</v>
      </c>
      <c r="CQ124" s="1091"/>
      <c r="CR124" s="1091"/>
      <c r="CS124" s="1091"/>
      <c r="CT124" s="1091"/>
      <c r="CU124" s="1091"/>
      <c r="CV124" s="1091"/>
      <c r="CW124" s="1091"/>
      <c r="CX124" s="1091"/>
      <c r="CY124" s="1091"/>
      <c r="CZ124" s="1091"/>
      <c r="DA124" s="1091"/>
      <c r="DB124" s="1091"/>
      <c r="DC124" s="1091"/>
      <c r="DD124" s="1091"/>
      <c r="DE124" s="1091"/>
      <c r="DF124" s="1092"/>
      <c r="DG124" s="1075" t="s">
        <v>445</v>
      </c>
      <c r="DH124" s="1054"/>
      <c r="DI124" s="1054"/>
      <c r="DJ124" s="1054"/>
      <c r="DK124" s="1055"/>
      <c r="DL124" s="1053" t="s">
        <v>445</v>
      </c>
      <c r="DM124" s="1054"/>
      <c r="DN124" s="1054"/>
      <c r="DO124" s="1054"/>
      <c r="DP124" s="1055"/>
      <c r="DQ124" s="1053" t="s">
        <v>441</v>
      </c>
      <c r="DR124" s="1054"/>
      <c r="DS124" s="1054"/>
      <c r="DT124" s="1054"/>
      <c r="DU124" s="1055"/>
      <c r="DV124" s="1056" t="s">
        <v>441</v>
      </c>
      <c r="DW124" s="1057"/>
      <c r="DX124" s="1057"/>
      <c r="DY124" s="1057"/>
      <c r="DZ124" s="1058"/>
    </row>
    <row r="125" spans="1:130" s="226" customFormat="1" ht="26.25" customHeight="1" x14ac:dyDescent="0.15">
      <c r="A125" s="1129"/>
      <c r="B125" s="1016"/>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436</v>
      </c>
      <c r="AB125" s="1029"/>
      <c r="AC125" s="1029"/>
      <c r="AD125" s="1029"/>
      <c r="AE125" s="1030"/>
      <c r="AF125" s="1031" t="s">
        <v>441</v>
      </c>
      <c r="AG125" s="1029"/>
      <c r="AH125" s="1029"/>
      <c r="AI125" s="1029"/>
      <c r="AJ125" s="1030"/>
      <c r="AK125" s="1031" t="s">
        <v>445</v>
      </c>
      <c r="AL125" s="1029"/>
      <c r="AM125" s="1029"/>
      <c r="AN125" s="1029"/>
      <c r="AO125" s="1030"/>
      <c r="AP125" s="1032" t="s">
        <v>441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486</v>
      </c>
      <c r="CL125" s="1078"/>
      <c r="CM125" s="1078"/>
      <c r="CN125" s="1078"/>
      <c r="CO125" s="1079"/>
      <c r="CP125" s="1010" t="s">
        <v>487</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441</v>
      </c>
      <c r="DM125" s="997"/>
      <c r="DN125" s="997"/>
      <c r="DO125" s="997"/>
      <c r="DP125" s="997"/>
      <c r="DQ125" s="997" t="s">
        <v>445</v>
      </c>
      <c r="DR125" s="997"/>
      <c r="DS125" s="997"/>
      <c r="DT125" s="997"/>
      <c r="DU125" s="997"/>
      <c r="DV125" s="998" t="s">
        <v>443</v>
      </c>
      <c r="DW125" s="998"/>
      <c r="DX125" s="998"/>
      <c r="DY125" s="998"/>
      <c r="DZ125" s="999"/>
    </row>
    <row r="126" spans="1:130" s="226" customFormat="1" ht="26.25" customHeight="1" thickBot="1" x14ac:dyDescent="0.2">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441</v>
      </c>
      <c r="AB126" s="1029"/>
      <c r="AC126" s="1029"/>
      <c r="AD126" s="1029"/>
      <c r="AE126" s="1030"/>
      <c r="AF126" s="1031" t="s">
        <v>441</v>
      </c>
      <c r="AG126" s="1029"/>
      <c r="AH126" s="1029"/>
      <c r="AI126" s="1029"/>
      <c r="AJ126" s="1030"/>
      <c r="AK126" s="1031" t="s">
        <v>441</v>
      </c>
      <c r="AL126" s="1029"/>
      <c r="AM126" s="1029"/>
      <c r="AN126" s="1029"/>
      <c r="AO126" s="1030"/>
      <c r="AP126" s="1032" t="s">
        <v>236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488</v>
      </c>
      <c r="CQ126" s="1020"/>
      <c r="CR126" s="1020"/>
      <c r="CS126" s="1020"/>
      <c r="CT126" s="1020"/>
      <c r="CU126" s="1020"/>
      <c r="CV126" s="1020"/>
      <c r="CW126" s="1020"/>
      <c r="CX126" s="1020"/>
      <c r="CY126" s="1020"/>
      <c r="CZ126" s="1020"/>
      <c r="DA126" s="1020"/>
      <c r="DB126" s="1020"/>
      <c r="DC126" s="1020"/>
      <c r="DD126" s="1020"/>
      <c r="DE126" s="1020"/>
      <c r="DF126" s="1021"/>
      <c r="DG126" s="989">
        <v>577027</v>
      </c>
      <c r="DH126" s="990"/>
      <c r="DI126" s="990"/>
      <c r="DJ126" s="990"/>
      <c r="DK126" s="990"/>
      <c r="DL126" s="990">
        <v>575406</v>
      </c>
      <c r="DM126" s="990"/>
      <c r="DN126" s="990"/>
      <c r="DO126" s="990"/>
      <c r="DP126" s="990"/>
      <c r="DQ126" s="990">
        <v>572809</v>
      </c>
      <c r="DR126" s="990"/>
      <c r="DS126" s="990"/>
      <c r="DT126" s="990"/>
      <c r="DU126" s="990"/>
      <c r="DV126" s="991">
        <v>3.3</v>
      </c>
      <c r="DW126" s="991"/>
      <c r="DX126" s="991"/>
      <c r="DY126" s="991"/>
      <c r="DZ126" s="992"/>
    </row>
    <row r="127" spans="1:130" s="226" customFormat="1" ht="26.25" customHeight="1" x14ac:dyDescent="0.15">
      <c r="A127" s="1130"/>
      <c r="B127" s="1018"/>
      <c r="C127" s="1072" t="s">
        <v>489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441</v>
      </c>
      <c r="AB127" s="1029"/>
      <c r="AC127" s="1029"/>
      <c r="AD127" s="1029"/>
      <c r="AE127" s="1030"/>
      <c r="AF127" s="1031" t="s">
        <v>441</v>
      </c>
      <c r="AG127" s="1029"/>
      <c r="AH127" s="1029"/>
      <c r="AI127" s="1029"/>
      <c r="AJ127" s="1030"/>
      <c r="AK127" s="1031" t="s">
        <v>436</v>
      </c>
      <c r="AL127" s="1029"/>
      <c r="AM127" s="1029"/>
      <c r="AN127" s="1029"/>
      <c r="AO127" s="1030"/>
      <c r="AP127" s="1032" t="s">
        <v>441</v>
      </c>
      <c r="AQ127" s="1033"/>
      <c r="AR127" s="1033"/>
      <c r="AS127" s="1033"/>
      <c r="AT127" s="1034"/>
      <c r="AU127" s="262"/>
      <c r="AV127" s="262"/>
      <c r="AW127" s="262"/>
      <c r="AX127" s="1102" t="s">
        <v>490</v>
      </c>
      <c r="AY127" s="1103"/>
      <c r="AZ127" s="1103"/>
      <c r="BA127" s="1103"/>
      <c r="BB127" s="1103"/>
      <c r="BC127" s="1103"/>
      <c r="BD127" s="1103"/>
      <c r="BE127" s="1104"/>
      <c r="BF127" s="1105" t="s">
        <v>491</v>
      </c>
      <c r="BG127" s="1103"/>
      <c r="BH127" s="1103"/>
      <c r="BI127" s="1103"/>
      <c r="BJ127" s="1103"/>
      <c r="BK127" s="1103"/>
      <c r="BL127" s="1104"/>
      <c r="BM127" s="1105" t="s">
        <v>492</v>
      </c>
      <c r="BN127" s="1103"/>
      <c r="BO127" s="1103"/>
      <c r="BP127" s="1103"/>
      <c r="BQ127" s="1103"/>
      <c r="BR127" s="1103"/>
      <c r="BS127" s="1104"/>
      <c r="BT127" s="1105" t="s">
        <v>493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494</v>
      </c>
      <c r="CQ127" s="1020"/>
      <c r="CR127" s="1020"/>
      <c r="CS127" s="1020"/>
      <c r="CT127" s="1020"/>
      <c r="CU127" s="1020"/>
      <c r="CV127" s="1020"/>
      <c r="CW127" s="1020"/>
      <c r="CX127" s="1020"/>
      <c r="CY127" s="1020"/>
      <c r="CZ127" s="1020"/>
      <c r="DA127" s="1020"/>
      <c r="DB127" s="1020"/>
      <c r="DC127" s="1020"/>
      <c r="DD127" s="1020"/>
      <c r="DE127" s="1020"/>
      <c r="DF127" s="1021"/>
      <c r="DG127" s="989" t="s">
        <v>443</v>
      </c>
      <c r="DH127" s="990"/>
      <c r="DI127" s="990"/>
      <c r="DJ127" s="990"/>
      <c r="DK127" s="990"/>
      <c r="DL127" s="990" t="s">
        <v>443</v>
      </c>
      <c r="DM127" s="990"/>
      <c r="DN127" s="990"/>
      <c r="DO127" s="990"/>
      <c r="DP127" s="990"/>
      <c r="DQ127" s="990" t="s">
        <v>436</v>
      </c>
      <c r="DR127" s="990"/>
      <c r="DS127" s="990"/>
      <c r="DT127" s="990"/>
      <c r="DU127" s="990"/>
      <c r="DV127" s="991" t="s">
        <v>445</v>
      </c>
      <c r="DW127" s="991"/>
      <c r="DX127" s="991"/>
      <c r="DY127" s="991"/>
      <c r="DZ127" s="992"/>
    </row>
    <row r="128" spans="1:130" s="226" customFormat="1" ht="26.25" customHeight="1" thickBot="1" x14ac:dyDescent="0.2">
      <c r="A128" s="1113" t="s">
        <v>495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496</v>
      </c>
      <c r="X128" s="1115"/>
      <c r="Y128" s="1115"/>
      <c r="Z128" s="1116"/>
      <c r="AA128" s="1117">
        <v>123699</v>
      </c>
      <c r="AB128" s="1118"/>
      <c r="AC128" s="1118"/>
      <c r="AD128" s="1118"/>
      <c r="AE128" s="1119"/>
      <c r="AF128" s="1120">
        <v>119315</v>
      </c>
      <c r="AG128" s="1118"/>
      <c r="AH128" s="1118"/>
      <c r="AI128" s="1118"/>
      <c r="AJ128" s="1119"/>
      <c r="AK128" s="1120">
        <v>122731</v>
      </c>
      <c r="AL128" s="1118"/>
      <c r="AM128" s="1118"/>
      <c r="AN128" s="1118"/>
      <c r="AO128" s="1119"/>
      <c r="AP128" s="1121"/>
      <c r="AQ128" s="1122"/>
      <c r="AR128" s="1122"/>
      <c r="AS128" s="1122"/>
      <c r="AT128" s="1123"/>
      <c r="AU128" s="262"/>
      <c r="AV128" s="262"/>
      <c r="AW128" s="262"/>
      <c r="AX128" s="958" t="s">
        <v>497</v>
      </c>
      <c r="AY128" s="959"/>
      <c r="AZ128" s="959"/>
      <c r="BA128" s="959"/>
      <c r="BB128" s="959"/>
      <c r="BC128" s="959"/>
      <c r="BD128" s="959"/>
      <c r="BE128" s="960"/>
      <c r="BF128" s="1124" t="s">
        <v>443</v>
      </c>
      <c r="BG128" s="1125"/>
      <c r="BH128" s="1125"/>
      <c r="BI128" s="1125"/>
      <c r="BJ128" s="1125"/>
      <c r="BK128" s="1125"/>
      <c r="BL128" s="1126"/>
      <c r="BM128" s="1124">
        <v>12.51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498</v>
      </c>
      <c r="CQ128" s="1107"/>
      <c r="CR128" s="1107"/>
      <c r="CS128" s="1107"/>
      <c r="CT128" s="1107"/>
      <c r="CU128" s="1107"/>
      <c r="CV128" s="1107"/>
      <c r="CW128" s="1107"/>
      <c r="CX128" s="1107"/>
      <c r="CY128" s="1107"/>
      <c r="CZ128" s="1107"/>
      <c r="DA128" s="1107"/>
      <c r="DB128" s="1107"/>
      <c r="DC128" s="1107"/>
      <c r="DD128" s="1107"/>
      <c r="DE128" s="1107"/>
      <c r="DF128" s="1108"/>
      <c r="DG128" s="1109" t="s">
        <v>383</v>
      </c>
      <c r="DH128" s="1110"/>
      <c r="DI128" s="1110"/>
      <c r="DJ128" s="1110"/>
      <c r="DK128" s="1110"/>
      <c r="DL128" s="1110" t="s">
        <v>460</v>
      </c>
      <c r="DM128" s="1110"/>
      <c r="DN128" s="1110"/>
      <c r="DO128" s="1110"/>
      <c r="DP128" s="1110"/>
      <c r="DQ128" s="1110" t="s">
        <v>460</v>
      </c>
      <c r="DR128" s="1110"/>
      <c r="DS128" s="1110"/>
      <c r="DT128" s="1110"/>
      <c r="DU128" s="1110"/>
      <c r="DV128" s="1111" t="s">
        <v>499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500</v>
      </c>
      <c r="X129" s="1144"/>
      <c r="Y129" s="1144"/>
      <c r="Z129" s="1145"/>
      <c r="AA129" s="1028">
        <v>20543586</v>
      </c>
      <c r="AB129" s="1029"/>
      <c r="AC129" s="1029"/>
      <c r="AD129" s="1029"/>
      <c r="AE129" s="1030"/>
      <c r="AF129" s="1031">
        <v>20137232</v>
      </c>
      <c r="AG129" s="1029"/>
      <c r="AH129" s="1029"/>
      <c r="AI129" s="1029"/>
      <c r="AJ129" s="1030"/>
      <c r="AK129" s="1031">
        <v>19782658</v>
      </c>
      <c r="AL129" s="1029"/>
      <c r="AM129" s="1029"/>
      <c r="AN129" s="1029"/>
      <c r="AO129" s="1030"/>
      <c r="AP129" s="1146"/>
      <c r="AQ129" s="1147"/>
      <c r="AR129" s="1147"/>
      <c r="AS129" s="1147"/>
      <c r="AT129" s="1148"/>
      <c r="AU129" s="264"/>
      <c r="AV129" s="264"/>
      <c r="AW129" s="264"/>
      <c r="AX129" s="1137" t="s">
        <v>501</v>
      </c>
      <c r="AY129" s="1020"/>
      <c r="AZ129" s="1020"/>
      <c r="BA129" s="1020"/>
      <c r="BB129" s="1020"/>
      <c r="BC129" s="1020"/>
      <c r="BD129" s="1020"/>
      <c r="BE129" s="1021"/>
      <c r="BF129" s="1138" t="s">
        <v>411</v>
      </c>
      <c r="BG129" s="1139"/>
      <c r="BH129" s="1139"/>
      <c r="BI129" s="1139"/>
      <c r="BJ129" s="1139"/>
      <c r="BK129" s="1139"/>
      <c r="BL129" s="1140"/>
      <c r="BM129" s="1138">
        <v>17.510000000000002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2448742</v>
      </c>
      <c r="AB130" s="1029"/>
      <c r="AC130" s="1029"/>
      <c r="AD130" s="1029"/>
      <c r="AE130" s="1030"/>
      <c r="AF130" s="1031">
        <v>2466863</v>
      </c>
      <c r="AG130" s="1029"/>
      <c r="AH130" s="1029"/>
      <c r="AI130" s="1029"/>
      <c r="AJ130" s="1030"/>
      <c r="AK130" s="1031">
        <v>2471586</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5.2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18094844</v>
      </c>
      <c r="AB131" s="1054"/>
      <c r="AC131" s="1054"/>
      <c r="AD131" s="1054"/>
      <c r="AE131" s="1055"/>
      <c r="AF131" s="1053">
        <v>17670369</v>
      </c>
      <c r="AG131" s="1054"/>
      <c r="AH131" s="1054"/>
      <c r="AI131" s="1054"/>
      <c r="AJ131" s="1055"/>
      <c r="AK131" s="1053">
        <v>17311072</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t="s">
        <v>383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4.7641471790000001</v>
      </c>
      <c r="AB132" s="1170"/>
      <c r="AC132" s="1170"/>
      <c r="AD132" s="1170"/>
      <c r="AE132" s="1171"/>
      <c r="AF132" s="1172">
        <v>5.2737325410000002</v>
      </c>
      <c r="AG132" s="1170"/>
      <c r="AH132" s="1170"/>
      <c r="AI132" s="1170"/>
      <c r="AJ132" s="1171"/>
      <c r="AK132" s="1172">
        <v>5.6412393180000002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5.7</v>
      </c>
      <c r="AB133" s="1153"/>
      <c r="AC133" s="1153"/>
      <c r="AD133" s="1153"/>
      <c r="AE133" s="1154"/>
      <c r="AF133" s="1152">
        <v>5.0999999999999996</v>
      </c>
      <c r="AG133" s="1153"/>
      <c r="AH133" s="1153"/>
      <c r="AI133" s="1153"/>
      <c r="AJ133" s="1154"/>
      <c r="AK133" s="1152">
        <v>5.2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88iOqsvEc5aQPOYs4yS8lWI/HFUpinqqQW3zczdonssUj70heL1pD1Qsdeioz5kVXDKk99rGt6fSywebZuIjA==" saltValue="aMPdYuWP8DxKrVXi1bFd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zoomScaleNormal="85" zoomScaleSheetLayoutView="100" workbookViewId="0">
      <selection activeCell="CP7" sqref="CP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Qify9qiv4wG0kFt8H36c9U0g04Iz9pCO9cdQbIDsvnysseA5eprn/M/s8/HwVffNddW9Cayz1jYPZTe3S8Rg==" saltValue="fj07MQFxdNc2SvkuUB+z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96" zoomScaleNormal="96"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g+fRLOSStdz8NXo9Srr+HBS21qJBMUD0iX7ReD2UY3z3yokj6NEhhN6gNiCamn5P5aity1TLbh99bDgJjtRag==" saltValue="WAQYH/YjCnB2TzJGZa3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7128748</v>
      </c>
      <c r="AP9" s="292">
        <v>95978</v>
      </c>
      <c r="AQ9" s="293">
        <v>72828</v>
      </c>
      <c r="AR9" s="294">
        <v>31.8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1088493</v>
      </c>
      <c r="AP10" s="295">
        <v>14655</v>
      </c>
      <c r="AQ10" s="296">
        <v>5865</v>
      </c>
      <c r="AR10" s="297">
        <v>149.9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66949</v>
      </c>
      <c r="AP11" s="295">
        <v>901</v>
      </c>
      <c r="AQ11" s="296">
        <v>5145</v>
      </c>
      <c r="AR11" s="297">
        <v>-82.5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t="s">
        <v>522</v>
      </c>
      <c r="AP12" s="295" t="s">
        <v>522</v>
      </c>
      <c r="AQ12" s="296">
        <v>1255</v>
      </c>
      <c r="AR12" s="297" t="s">
        <v>522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523</v>
      </c>
      <c r="AL13" s="1193"/>
      <c r="AM13" s="1193"/>
      <c r="AN13" s="1194"/>
      <c r="AO13" s="295" t="s">
        <v>522</v>
      </c>
      <c r="AP13" s="295" t="s">
        <v>522</v>
      </c>
      <c r="AQ13" s="296">
        <v>1</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v>246063</v>
      </c>
      <c r="AP14" s="295">
        <v>3313</v>
      </c>
      <c r="AQ14" s="296">
        <v>3026</v>
      </c>
      <c r="AR14" s="297">
        <v>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76096</v>
      </c>
      <c r="AP15" s="295">
        <v>1025</v>
      </c>
      <c r="AQ15" s="296">
        <v>1617</v>
      </c>
      <c r="AR15" s="297">
        <v>-36.6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-711697</v>
      </c>
      <c r="AP16" s="295">
        <v>-9582</v>
      </c>
      <c r="AQ16" s="296">
        <v>-6841</v>
      </c>
      <c r="AR16" s="297">
        <v>40.1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7894652</v>
      </c>
      <c r="AP17" s="295">
        <v>106289</v>
      </c>
      <c r="AQ17" s="296">
        <v>82896</v>
      </c>
      <c r="AR17" s="297">
        <v>28.2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10.97</v>
      </c>
      <c r="AP21" s="308">
        <v>8.3000000000000007</v>
      </c>
      <c r="AQ21" s="309">
        <v>2.67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98.5</v>
      </c>
      <c r="AP22" s="313">
        <v>98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3159403</v>
      </c>
      <c r="AP32" s="322">
        <v>42537</v>
      </c>
      <c r="AQ32" s="323">
        <v>54128</v>
      </c>
      <c r="AR32" s="324">
        <v>-21.4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t="s">
        <v>522</v>
      </c>
      <c r="AP34" s="322" t="s">
        <v>522</v>
      </c>
      <c r="AQ34" s="323">
        <v>36</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410700</v>
      </c>
      <c r="AP35" s="322">
        <v>5529</v>
      </c>
      <c r="AQ35" s="323">
        <v>14780</v>
      </c>
      <c r="AR35" s="324">
        <v>-62.6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v>773</v>
      </c>
      <c r="AP36" s="322">
        <v>10</v>
      </c>
      <c r="AQ36" s="323">
        <v>1208</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t="s">
        <v>522</v>
      </c>
      <c r="AP37" s="322" t="s">
        <v>522</v>
      </c>
      <c r="AQ37" s="323">
        <v>884</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t="s">
        <v>522</v>
      </c>
      <c r="AP38" s="325" t="s">
        <v>522</v>
      </c>
      <c r="AQ38" s="326">
        <v>2</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-122731</v>
      </c>
      <c r="AP39" s="322">
        <v>-1652</v>
      </c>
      <c r="AQ39" s="323">
        <v>-4266</v>
      </c>
      <c r="AR39" s="324">
        <v>-61.3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-2471586</v>
      </c>
      <c r="AP40" s="322">
        <v>-33276</v>
      </c>
      <c r="AQ40" s="323">
        <v>-48487</v>
      </c>
      <c r="AR40" s="324">
        <v>-31.4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976559</v>
      </c>
      <c r="AP41" s="322">
        <v>13148</v>
      </c>
      <c r="AQ41" s="323">
        <v>18285</v>
      </c>
      <c r="AR41" s="324">
        <v>-28.1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11359913</v>
      </c>
      <c r="AN51" s="344">
        <v>147933</v>
      </c>
      <c r="AO51" s="345">
        <v>35.6</v>
      </c>
      <c r="AP51" s="346">
        <v>63956</v>
      </c>
      <c r="AQ51" s="347">
        <v>25.7</v>
      </c>
      <c r="AR51" s="348">
        <v>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4612861</v>
      </c>
      <c r="AN52" s="352">
        <v>60070</v>
      </c>
      <c r="AO52" s="353">
        <v>69.900000000000006</v>
      </c>
      <c r="AP52" s="354">
        <v>29239</v>
      </c>
      <c r="AQ52" s="355">
        <v>8.8000000000000007</v>
      </c>
      <c r="AR52" s="356">
        <v>61.1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7965894</v>
      </c>
      <c r="AN53" s="344">
        <v>104513</v>
      </c>
      <c r="AO53" s="345">
        <v>-29.4</v>
      </c>
      <c r="AP53" s="346">
        <v>66255</v>
      </c>
      <c r="AQ53" s="347">
        <v>3.6</v>
      </c>
      <c r="AR53" s="348">
        <v>-33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5463085</v>
      </c>
      <c r="AN54" s="352">
        <v>71676</v>
      </c>
      <c r="AO54" s="353">
        <v>19.3</v>
      </c>
      <c r="AP54" s="354">
        <v>31822</v>
      </c>
      <c r="AQ54" s="355">
        <v>8.8000000000000007</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4606777</v>
      </c>
      <c r="AN55" s="344">
        <v>60894</v>
      </c>
      <c r="AO55" s="345">
        <v>-41.7</v>
      </c>
      <c r="AP55" s="346">
        <v>92247</v>
      </c>
      <c r="AQ55" s="347">
        <v>39.200000000000003</v>
      </c>
      <c r="AR55" s="348">
        <v>-80.900000000000006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3320089</v>
      </c>
      <c r="AN56" s="352">
        <v>43886</v>
      </c>
      <c r="AO56" s="353">
        <v>-38.799999999999997</v>
      </c>
      <c r="AP56" s="354">
        <v>37204</v>
      </c>
      <c r="AQ56" s="355">
        <v>16.899999999999999</v>
      </c>
      <c r="AR56" s="356">
        <v>-55.7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7361915</v>
      </c>
      <c r="AN57" s="344">
        <v>98223</v>
      </c>
      <c r="AO57" s="345">
        <v>61.3</v>
      </c>
      <c r="AP57" s="346">
        <v>67319</v>
      </c>
      <c r="AQ57" s="347">
        <v>-27</v>
      </c>
      <c r="AR57" s="348">
        <v>88.3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5956991</v>
      </c>
      <c r="AN58" s="352">
        <v>79478</v>
      </c>
      <c r="AO58" s="353">
        <v>81.099999999999994</v>
      </c>
      <c r="AP58" s="354">
        <v>38101</v>
      </c>
      <c r="AQ58" s="355">
        <v>2.4</v>
      </c>
      <c r="AR58" s="356">
        <v>78.7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4807671</v>
      </c>
      <c r="AN59" s="344">
        <v>64728</v>
      </c>
      <c r="AO59" s="345">
        <v>-34.1</v>
      </c>
      <c r="AP59" s="346">
        <v>70615</v>
      </c>
      <c r="AQ59" s="347">
        <v>4.9000000000000004</v>
      </c>
      <c r="AR59" s="348">
        <v>-39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3249518</v>
      </c>
      <c r="AN60" s="352">
        <v>43750</v>
      </c>
      <c r="AO60" s="353">
        <v>-45</v>
      </c>
      <c r="AP60" s="354">
        <v>37382</v>
      </c>
      <c r="AQ60" s="355">
        <v>-1.9</v>
      </c>
      <c r="AR60" s="356">
        <v>-43.1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7220434</v>
      </c>
      <c r="AN61" s="359">
        <v>95258</v>
      </c>
      <c r="AO61" s="360">
        <v>-1.7</v>
      </c>
      <c r="AP61" s="361">
        <v>72078</v>
      </c>
      <c r="AQ61" s="362">
        <v>9.3000000000000007</v>
      </c>
      <c r="AR61" s="348">
        <v>-11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4520509</v>
      </c>
      <c r="AN62" s="352">
        <v>59772</v>
      </c>
      <c r="AO62" s="353">
        <v>17.3</v>
      </c>
      <c r="AP62" s="354">
        <v>34750</v>
      </c>
      <c r="AQ62" s="355">
        <v>7</v>
      </c>
      <c r="AR62" s="356">
        <v>10.3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uzdKJyqGO0nZdvLQKxjcHkPP1w6f+t2dXfdgIXybVb065likIb20NZi32ck4aD/6b3dILkjmLRALb8gxf/I3w==" saltValue="J/QCmOHUykYjixi1eMO/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5dO6qhLUJbYh5xe79z4xjf1XSXBfSw9mlye/r39wcnbAijaD95eWO/wYiXmymb2N6XE54JwuZ3l3HLAEif1w==" saltValue="1eneJsk2f3AX8+EDUs3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I103" sqref="BI10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URhsg3iDY5WTncKaIbauvjnDw9yf+f6i5k7nmXLdfPAEXXixEFAf06rySGDJ+GJYzhRSQJNwajpLxOCxBRtw==" saltValue="UpziTnIqPCivU22focLx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12" t="s">
        <v>3</v>
      </c>
      <c r="D47" s="1212"/>
      <c r="E47" s="1213"/>
      <c r="F47" s="11">
        <v>65.27</v>
      </c>
      <c r="G47" s="12">
        <v>67.52</v>
      </c>
      <c r="H47" s="12">
        <v>67.849999999999994</v>
      </c>
      <c r="I47" s="12">
        <v>61.72</v>
      </c>
      <c r="J47" s="13">
        <v>54.71</v>
      </c>
    </row>
    <row r="48" spans="2:10" ht="57.75" customHeight="1" x14ac:dyDescent="0.15">
      <c r="B48" s="14"/>
      <c r="C48" s="1214" t="s">
        <v>4</v>
      </c>
      <c r="D48" s="1214"/>
      <c r="E48" s="1215"/>
      <c r="F48" s="15">
        <v>2.5299999999999998</v>
      </c>
      <c r="G48" s="16">
        <v>3.74</v>
      </c>
      <c r="H48" s="16">
        <v>2.25</v>
      </c>
      <c r="I48" s="16">
        <v>0.71</v>
      </c>
      <c r="J48" s="17">
        <v>1.07</v>
      </c>
    </row>
    <row r="49" spans="2:10" ht="57.75" customHeight="1" thickBot="1" x14ac:dyDescent="0.2">
      <c r="B49" s="18"/>
      <c r="C49" s="1216" t="s">
        <v>5</v>
      </c>
      <c r="D49" s="1216"/>
      <c r="E49" s="1217"/>
      <c r="F49" s="19">
        <v>2.33</v>
      </c>
      <c r="G49" s="20">
        <v>2.96</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lICw0gTuj0suqC0NsBMXJ+fE+bfZAYxJ4KfW7yRKrnEwCZIOU6AcjxeD6OYDGhMxTajqcQn+z/bjinQTPhBWg==" saltValue="SDCsNoL+Ruse0a80sBf9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inf05-u20</cp:lastModifiedBy>
  <cp:lastPrinted>2019-10-24T08:25:47Z</cp:lastPrinted>
  <dcterms:created xsi:type="dcterms:W3CDTF">2019-02-14T04:27:06Z</dcterms:created>
  <dcterms:modified xsi:type="dcterms:W3CDTF">2019-10-25T00:00:02Z</dcterms:modified>
  <cp:category/>
</cp:coreProperties>
</file>