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25財政状況資料集\R1決算\１回目\"/>
    </mc:Choice>
  </mc:AlternateContent>
  <bookViews>
    <workbookView xWindow="0" yWindow="0" windowWidth="20490" windowHeight="7680" tabRatio="843"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l="1"/>
  <c r="AA32" i="12"/>
  <c r="AA31" i="12"/>
  <c r="AA30" i="12"/>
  <c r="AA29" i="12"/>
  <c r="AA28" i="12"/>
  <c r="AA15" i="12"/>
  <c r="AA14" i="12"/>
  <c r="AA13" i="12"/>
  <c r="AA12" i="12"/>
  <c r="AA11" i="12"/>
  <c r="AA10" i="12"/>
  <c r="AA9" i="12"/>
  <c r="AA8" i="12"/>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<sst xmlns="http://schemas.openxmlformats.org/spreadsheetml/2006/main" count="1111" uniqueCount="619">
  <si>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</si>
  <si>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</si>
  <si>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</si>
  <si>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</si>
  <si>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</si>
  <si>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</si>
  <si>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</si>
  <si>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</si>
  <si>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</si>
  <si>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</si>
  <si>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</si>
  <si>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</si>
  <si>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</si>
  <si>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</si>
  <si>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</si>
  <si>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</si>
  <si>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</si>
  <si>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</si>
  <si>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</si>
  <si>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</si>
  <si>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</si>
  <si>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</si>
  <si>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</si>
  <si>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</si>
  <si>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</si>
  <si>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</si>
  <si>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</si>
  <si>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</si>
  <si>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</si>
  <si>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</si>
  <si>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</si>
  <si>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</si>
  <si>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</si>
  <si>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</si>
  <si>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</si>
  <si>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</si>
  <si>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</si>
  <si>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</si>
  <si>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</si>
  <si>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</si>
  <si>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</si>
  <si>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</si>
  <si>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</si>
  <si>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</si>
  <si>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</si>
  <si>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</si>
  <si>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</si>
  <si>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</si>
  <si>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</si>
  <si>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</si>
  <si>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</si>
  <si>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</si>
  <si>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</si>
  <si>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</si>
  <si>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</si>
  <si>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</si>
  <si>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</si>
  <si>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</si>
  <si>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</si>
  <si>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</si>
  <si>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</si>
  <si>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</si>
  <si>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</si>
  <si>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</si>
  <si>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</si>
  <si>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</si>
  <si>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</si>
  <si>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</si>
  <si>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</si>
  <si>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</si>
  <si>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</si>
  <si>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</si>
  <si>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</si>
  <si>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</si>
  <si>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</si>
  <si>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</si>
  <si>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</si>
  <si>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</si>
  <si>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</si>
  <si>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</si>
  <si>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</si>
  <si>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</si>
  <si>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</si>
  <si>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</si>
  <si>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</si>
  <si>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</si>
  <si>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</si>
  <si>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</si>
  <si>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</si>
  <si>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</si>
  <si>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</si>
  <si>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</si>
  <si>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</si>
  <si>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</si>
  <si>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</si>
  <si>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</si>
  <si>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</si>
  <si>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</si>
  <si>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</si>
  <si>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</si>
  <si>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</si>
  <si>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</si>
  <si>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</si>
  <si>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</si>
  <si>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</si>
  <si>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</si>
  <si>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</si>
  <si>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</si>
  <si>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</si>
  <si>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</si>
  <si>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</si>
  <si>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</si>
  <si>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</si>
  <si>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</si>
  <si>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</si>
  <si>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</si>
  <si>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</si>
  <si>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</si>
  <si>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</si>
  <si>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</si>
  <si>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</si>
  <si>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</si>
  <si>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</si>
  <si>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</si>
  <si>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</si>
  <si>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</si>
  <si>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</si>
  <si>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</si>
  <si>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</si>
  <si>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</si>
  <si>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</si>
  <si>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</si>
  <si>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</si>
  <si>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</si>
  <si>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</si>
  <si>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</si>
  <si>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</si>
  <si>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</si>
  <si>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</si>
  <si>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</si>
  <si>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</si>
  <si>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</si>
  <si>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</si>
  <si>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</si>
  <si>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</si>
  <si>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</si>
  <si>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</si>
  <si>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</si>
  <si>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</si>
  <si>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</si>
  <si>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</si>
  <si>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</si>
  <si>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</si>
  <si>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</si>
  <si>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</si>
  <si>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</si>
  <si>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</si>
  <si>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</si>
  <si>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</si>
  <si>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</si>
  <si>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</si>
  <si>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</si>
  <si>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</si>
  <si>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</si>
  <si>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</si>
  <si>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</si>
  <si>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</si>
  <si>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</si>
  <si>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</si>
  <si>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</si>
  <si>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</si>
  <si>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</si>
  <si>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</si>
  <si>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</si>
  <si>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</si>
  <si>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</si>
  <si>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</si>
  <si>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</si>
  <si>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</si>
  <si>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</si>
  <si>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</si>
  <si>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</si>
  <si>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</si>
  <si>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</si>
  <si>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</si>
  <si>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</si>
  <si>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</si>
  <si>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</si>
  <si>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</si>
  <si>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</si>
  <si>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</si>
  <si>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</si>
  <si>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</si>
  <si>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</si>
  <si>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</si>
  <si>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</si>
  <si>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</si>
  <si>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</si>
  <si>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</si>
  <si>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</si>
  <si>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</si>
  <si>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</si>
  <si>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</si>
  <si>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</si>
  <si>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</si>
  <si>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</si>
  <si>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</si>
  <si>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</si>
  <si>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</si>
  <si>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</si>
  <si>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</si>
  <si>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</si>
  <si>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</si>
  <si>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</si>
  <si>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</si>
  <si>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</si>
  <si>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徳島県阿南市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</si>
  <si>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</si>
  <si>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</si>
  <si>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</si>
  <si>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</si>
  <si>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</si>
  <si>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</si>
  <si>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</si>
  <si>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</si>
  <si>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</si>
  <si>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</si>
  <si>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</si>
  <si>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</si>
  <si>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</si>
  <si>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</si>
  <si>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</si>
  <si>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</si>
  <si>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</si>
  <si>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</si>
  <si>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</si>
  <si>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</si>
  <si>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</si>
  <si>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</si>
  <si>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</si>
  <si>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</si>
  <si>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</si>
  <si>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</si>
  <si>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</si>
  <si>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</si>
  <si>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</si>
  <si>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</si>
  <si>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</si>
  <si>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</si>
  <si>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</si>
  <si>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</si>
  <si>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</si>
  <si>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</si>
  <si>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</si>
  <si>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</si>
  <si>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</si>
  <si>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</si>
  <si>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</si>
  <si>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</si>
  <si>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</si>
  <si>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</si>
  <si>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</si>
  <si>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</si>
  <si>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</si>
  <si>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</si>
  <si>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</si>
  <si>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</si>
  <si>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</si>
  <si>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</si>
  <si>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</si>
  <si>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</si>
  <si>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</si>
  <si>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</si>
  <si>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</si>
  <si>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</si>
  <si>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</si>
  <si>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</si>
  <si>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</si>
  <si>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</si>
  <si>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</si>
  <si>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</si>
  <si>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</si>
  <si>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</si>
  <si>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</si>
  <si>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</si>
  <si>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</si>
  <si>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</si>
  <si>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</si>
  <si>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</si>
  <si>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</si>
  <si>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</si>
  <si>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</si>
  <si>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</si>
  <si>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</si>
  <si>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</si>
  <si>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</si>
  <si>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</si>
  <si>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</si>
  <si>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</si>
  <si>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</si>
  <si>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</si>
  <si>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</si>
  <si>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</si>
  <si>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</si>
  <si>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</si>
  <si>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</si>
  <si>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</si>
  <si>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</si>
  <si>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</si>
  <si>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</si>
  <si>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</si>
  <si>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</si>
  <si>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</si>
  <si>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</si>
  <si>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</si>
  <si>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</si>
  <si>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</si>
  <si>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</si>
  <si>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</si>
  <si>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</si>
  <si>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</si>
  <si>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</si>
  <si>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</si>
  <si>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</si>
  <si>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</si>
  <si>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</si>
  <si>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</si>
  <si>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</si>
  <si>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</si>
  <si>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</si>
  <si>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</si>
  <si>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</si>
  <si>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</si>
  <si>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</si>
  <si>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</si>
  <si>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</si>
  <si>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</si>
  <si>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</si>
  <si>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</si>
  <si>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</si>
  <si>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</si>
  <si>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</si>
  <si>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</si>
  <si>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</si>
  <si>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</si>
  <si>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</si>
  <si>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</si>
  <si>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</si>
  <si>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</si>
  <si>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</si>
  <si>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</si>
  <si>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</si>
  <si>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</si>
  <si>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</si>
  <si>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</si>
  <si>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</si>
  <si>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</si>
  <si>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</si>
  <si>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</si>
  <si>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</si>
  <si>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</si>
  <si>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</si>
  <si>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</si>
  <si>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</si>
  <si>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</si>
  <si>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</si>
  <si>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</si>
  <si>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</si>
  <si>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</si>
  <si>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徳島県阿南市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</si>
  <si>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</si>
  <si>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</si>
  <si>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</si>
  <si>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</si>
  <si>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</si>
  <si>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</si>
  <si>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</si>
  <si>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</si>
  <si>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</si>
  <si>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</si>
  <si>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</si>
  <si>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</si>
  <si>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</si>
  <si>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</si>
  <si>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</si>
  <si>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</si>
  <si>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</si>
  <si>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</si>
  <si>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</si>
  <si>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</si>
  <si>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</si>
  <si>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</si>
  <si>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</si>
  <si>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</si>
  <si>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</si>
  <si>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</si>
  <si>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西春日野生活排水処理事業会計</t>
    <phoneticPr fontId="5"/>
  </si>
  <si>
    <t>夜間休日診療所事業会計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</si>
  <si>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</si>
  <si>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</si>
  <si>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</si>
  <si>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</si>
  <si>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</si>
  <si>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</si>
  <si>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</si>
  <si>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</si>
  <si>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</si>
  <si>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</si>
  <si>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</si>
  <si>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</si>
  <si>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</si>
  <si>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</si>
  <si>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</si>
  <si>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</si>
  <si>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</si>
  <si>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</si>
  <si>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椿診療所事業会計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</si>
  <si>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</si>
  <si>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</si>
  <si>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</si>
  <si>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</si>
  <si>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</si>
  <si>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</si>
  <si>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</si>
  <si>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</si>
  <si>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</si>
  <si>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</si>
  <si>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</si>
  <si>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</si>
  <si>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</si>
  <si>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</si>
  <si>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</si>
  <si>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</si>
  <si>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</si>
  <si>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</si>
  <si>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</si>
  <si>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</si>
  <si>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</si>
  <si>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</si>
  <si>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</si>
  <si>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</si>
  <si>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</si>
  <si>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</si>
  <si>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</si>
  <si>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</si>
  <si>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</si>
  <si>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</si>
  <si>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</si>
  <si>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</si>
  <si>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</si>
  <si>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</si>
  <si>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</si>
  <si>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</si>
  <si>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</si>
  <si>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</si>
  <si>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</si>
  <si>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</si>
  <si>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</si>
  <si>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</si>
  <si>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</si>
  <si>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</si>
  <si>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</si>
  <si>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</si>
  <si>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</si>
  <si>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</si>
  <si>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</si>
  <si>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</si>
  <si>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</si>
  <si>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</si>
  <si>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</si>
  <si>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</si>
  <si>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</si>
  <si>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</si>
  <si>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</si>
  <si>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</si>
  <si>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</si>
  <si>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</si>
  <si>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</si>
  <si>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</si>
  <si>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</si>
  <si>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</si>
  <si>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</si>
  <si>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</si>
  <si>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</si>
  <si>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</si>
  <si>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</si>
  <si>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</si>
  <si>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</si>
  <si>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</si>
  <si>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</si>
  <si>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</si>
  <si>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</si>
  <si>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</si>
  <si>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羽ノ浦農業集落排水事業会計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</si>
  <si>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</si>
  <si>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阿南市水道事業会計</t>
    <phoneticPr fontId="5"/>
  </si>
  <si>
    <t>(Ｆ)</t>
    <phoneticPr fontId="5"/>
  </si>
  <si>
    <t>伊島診療所事業会計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</si>
  <si>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</si>
  <si>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</si>
  <si>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</si>
  <si>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</si>
  <si>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</si>
  <si>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</si>
  <si>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</si>
  <si>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</si>
  <si>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</si>
  <si>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</si>
  <si>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</si>
  <si>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</si>
  <si>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</si>
  <si>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</si>
  <si>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</si>
  <si>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</si>
  <si>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</si>
  <si>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</si>
  <si>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</si>
  <si>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</si>
  <si>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</si>
  <si>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</si>
  <si>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</si>
  <si>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</si>
  <si>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</si>
  <si>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</si>
  <si>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</si>
  <si>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</si>
  <si>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</si>
  <si>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</si>
  <si>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</si>
  <si>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</si>
  <si>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</si>
  <si>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</si>
  <si>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</si>
  <si>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</si>
  <si>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</si>
  <si>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</si>
  <si>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</si>
  <si>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</si>
  <si>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</si>
  <si>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</si>
  <si>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</si>
  <si>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</si>
  <si>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</si>
  <si>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</si>
  <si>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</si>
  <si>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</si>
  <si>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</si>
  <si>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</si>
  <si>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</si>
  <si>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</si>
  <si>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</si>
  <si>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</si>
  <si>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</si>
  <si>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</si>
  <si>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</si>
  <si>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</si>
  <si>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</si>
  <si>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</si>
  <si>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</si>
  <si>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</si>
  <si>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</si>
  <si>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</si>
  <si>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</si>
  <si>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</si>
  <si>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</si>
  <si>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</si>
  <si>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</si>
  <si>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</si>
  <si>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</si>
  <si>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</si>
  <si>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</si>
  <si>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</si>
  <si>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</si>
  <si>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</si>
  <si>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</si>
  <si>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</si>
  <si>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</si>
  <si>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</si>
  <si>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</si>
  <si>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</si>
  <si>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</si>
  <si>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</si>
  <si>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</si>
  <si>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0.35</t>
  </si>
  <si>
    <t>▲ 9.09</t>
  </si>
  <si>
    <t>▲ 7.76</t>
  </si>
  <si>
    <t>▲ 7.51</t>
  </si>
  <si>
    <t>▲ 2.51</t>
  </si>
  <si>
    <t>阿南市水道事業会計</t>
  </si>
  <si>
    <t>一般会計</t>
  </si>
  <si>
    <t>介護保険事業会計</t>
  </si>
  <si>
    <t>後期高齢者医療会計</t>
  </si>
  <si>
    <t>公共下水道事業会計</t>
  </si>
  <si>
    <t>春日野地域下水道事業会計</t>
  </si>
  <si>
    <t>住宅新築資金等貸付事業会計</t>
  </si>
  <si>
    <t>▲ 0.00</t>
  </si>
  <si>
    <t>西春日野生活排水処理事業会計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</si>
  <si>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</si>
  <si>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</si>
  <si>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</si>
  <si>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</si>
  <si>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</si>
  <si>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</si>
  <si>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</si>
  <si>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</si>
  <si>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</si>
  <si>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</si>
  <si>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老人ホーム福寿荘組合</t>
    <rPh sb="0" eb="2">
      <t>ロウジン</t>
    </rPh>
    <rPh sb="5" eb="7">
      <t>フクジュ</t>
    </rPh>
    <rPh sb="7" eb="8">
      <t>ソウ</t>
    </rPh>
    <rPh sb="8" eb="10">
      <t>クミアイ</t>
    </rPh>
    <phoneticPr fontId="31"/>
  </si>
  <si>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</si>
  <si>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1"/>
  </si>
  <si>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</si>
  <si>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1"/>
  </si>
  <si>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1"/>
  </si>
  <si>
    <t>-</t>
    <phoneticPr fontId="2"/>
  </si>
  <si>
    <t>阿南市ごみ処理施設建設基金</t>
    <rPh sb="0" eb="3">
      <t>アナンシ</t>
    </rPh>
    <rPh sb="5" eb="7">
      <t>ショリ</t>
    </rPh>
    <rPh sb="7" eb="9">
      <t>シセツ</t>
    </rPh>
    <rPh sb="9" eb="11">
      <t>ケンセツ</t>
    </rPh>
    <rPh sb="11" eb="13">
      <t>キキン</t>
    </rPh>
    <phoneticPr fontId="2"/>
  </si>
  <si>
    <t>輝けあなんふるさと創造基金</t>
    <rPh sb="0" eb="1">
      <t>カガヤ</t>
    </rPh>
    <rPh sb="9" eb="11">
      <t>ソウゾウ</t>
    </rPh>
    <rPh sb="11" eb="13">
      <t>キキン</t>
    </rPh>
    <phoneticPr fontId="2"/>
  </si>
  <si>
    <t>日亜化学工業河川水質改良基金</t>
    <phoneticPr fontId="2"/>
  </si>
  <si>
    <t>阿南市輝く子どもの子育て応援に係る日亜化学工業基金</t>
  </si>
  <si>
    <t>阿南市地域福祉基金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</si>
</sst>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67A-4284-AE2B-6F1919C3D9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60894</c:v>
                </c:pt>
                <c:pt idx="1">
                  <c:v>98223</c:v>
                </c:pt>
                <c:pt idx="2">
                  <c:v>64728</c:v>
                </c:pt>
                <c:pt idx="3">
                  <c:v>95537</c:v>
                </c:pt>
                <c:pt idx="4">
                  <c:v>74229</c:v>
                </c:pt>
              </c:numCache>
            </c:numRef>
          </c:val>
          <c:smooth val="0"/>
          <c:extLst>
            <c:ext xmlns:c16="http://schemas.microsoft.com/office/drawing/2014/chart" uri="{C3380CC4-5D6E-409C-BE32-E72D297353CC}">
              <c16:uniqueId val="{00000001-E67A-4284-AE2B-6F1919C3D9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2.25</c:v>
                </c:pt>
                <c:pt idx="1">
                  <c:v>0.71</c:v>
                </c:pt>
                <c:pt idx="2">
                  <c:v>1.07</c:v>
                </c:pt>
                <c:pt idx="3">
                  <c:v>0.94</c:v>
                </c:pt>
                <c:pt idx="4">
                  <c:v>0.59</c:v>
                </c:pt>
              </c:numCache>
            </c:numRef>
          </c:val>
          <c:extLst>
            <c:ext xmlns:c16="http://schemas.microsoft.com/office/drawing/2014/chart" uri="{C3380CC4-5D6E-409C-BE32-E72D297353CC}">
              <c16:uniqueId val="{00000000-2B2F-41D5-8875-343CC5F16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67.849999999999994</c:v>
                </c:pt>
                <c:pt idx="1">
                  <c:v>61.72</c:v>
                </c:pt>
                <c:pt idx="2">
                  <c:v>54.71</c:v>
                </c:pt>
                <c:pt idx="3">
                  <c:v>47.33</c:v>
                </c:pt>
                <c:pt idx="4">
                  <c:v>44.96</c:v>
                </c:pt>
              </c:numCache>
            </c:numRef>
          </c:val>
          <c:extLst>
            <c:ext xmlns:c16="http://schemas.microsoft.com/office/drawing/2014/chart" uri="{C3380CC4-5D6E-409C-BE32-E72D297353CC}">
              <c16:uniqueId val="{00000001-2B2F-41D5-8875-343CC5F169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-0.35</c:v>
                </c:pt>
                <c:pt idx="1">
                  <c:v>-9.09</c:v>
                </c:pt>
                <c:pt idx="2">
                  <c:v>-7.76</c:v>
                </c:pt>
                <c:pt idx="3">
                  <c:v>-7.51</c:v>
                </c:pt>
                <c:pt idx="4">
                  <c:v>-2.5099999999999998</c:v>
                </c:pt>
              </c:numCache>
            </c:numRef>
          </c:val>
          <c:smooth val="0"/>
          <c:extLst>
            <c:ext xmlns:c16="http://schemas.microsoft.com/office/drawing/2014/chart" uri="{C3380CC4-5D6E-409C-BE32-E72D297353CC}">
              <c16:uniqueId val="{00000002-2B2F-41D5-8875-343CC5F169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1.33</c:v>
                </c:pt>
                <c:pt idx="4">
                  <c:v>#N/A</c:v>
                </c:pt>
                <c:pt idx="5">
                  <c:v>0.87</c:v>
                </c:pt>
                <c:pt idx="6">
                  <c:v>#N/A</c:v>
                </c:pt>
                <c:pt idx="7">
                  <c:v>1.42</c:v>
                </c:pt>
                <c:pt idx="8">
                  <c:v>#N/A</c:v>
                </c:pt>
                <c:pt idx="9">
                  <c:v>0.01</c:v>
                </c:pt>
              </c:numCache>
            </c:numRef>
          </c:val>
          <c:extLst>
            <c:ext xmlns:c16="http://schemas.microsoft.com/office/drawing/2014/chart" uri="{C3380CC4-5D6E-409C-BE32-E72D297353CC}">
              <c16:uniqueId val="{00000000-AF24-46AA-B91E-15230084C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4-46AA-B91E-15230084CDFC}"/>
            </c:ext>
          </c:extLst>
        </c:ser>
        <c:ser>
          <c:idx val="2"/>
          <c:order val="2"/>
          <c:tx>
            <c:strRef>
              <c:f>データシート!$A$29</c:f>
              <c:strCache>
                <c:ptCount val="1"/>
                <c:pt idx="0">
                  <c:v>西春日野生活排水処理事業会計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2-AF24-46AA-B91E-15230084CDFC}"/>
            </c:ext>
          </c:extLst>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0.03</c:v>
                </c:pt>
              </c:numCache>
            </c:numRef>
          </c:val>
          <c:extLst>
            <c:ext xmlns:c16="http://schemas.microsoft.com/office/drawing/2014/chart" uri="{C3380CC4-5D6E-409C-BE32-E72D297353CC}">
              <c16:uniqueId val="{00000003-AF24-46AA-B91E-15230084CDFC}"/>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4-AF24-46AA-B91E-15230084CDF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0.09</c:v>
                </c:pt>
              </c:numCache>
            </c:numRef>
          </c:val>
          <c:extLst>
            <c:ext xmlns:c16="http://schemas.microsoft.com/office/drawing/2014/chart" uri="{C3380CC4-5D6E-409C-BE32-E72D297353CC}">
              <c16:uniqueId val="{00000005-AF24-46AA-B91E-15230084CDF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0.09</c:v>
                </c:pt>
                <c:pt idx="4">
                  <c:v>#N/A</c:v>
                </c:pt>
                <c:pt idx="5">
                  <c:v>0.1</c:v>
                </c:pt>
                <c:pt idx="6">
                  <c:v>#N/A</c:v>
                </c:pt>
                <c:pt idx="7">
                  <c:v>0.11</c:v>
                </c:pt>
                <c:pt idx="8">
                  <c:v>#N/A</c:v>
                </c:pt>
                <c:pt idx="9">
                  <c:v>0.1</c:v>
                </c:pt>
              </c:numCache>
            </c:numRef>
          </c:val>
          <c:extLst>
            <c:ext xmlns:c16="http://schemas.microsoft.com/office/drawing/2014/chart" uri="{C3380CC4-5D6E-409C-BE32-E72D297353CC}">
              <c16:uniqueId val="{00000006-AF24-46AA-B91E-15230084CDF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0.55000000000000004</c:v>
                </c:pt>
                <c:pt idx="4">
                  <c:v>#N/A</c:v>
                </c:pt>
                <c:pt idx="5">
                  <c:v>1.24</c:v>
                </c:pt>
                <c:pt idx="6">
                  <c:v>#N/A</c:v>
                </c:pt>
                <c:pt idx="7">
                  <c:v>1.87</c:v>
                </c:pt>
                <c:pt idx="8">
                  <c:v>#N/A</c:v>
                </c:pt>
                <c:pt idx="9">
                  <c:v>0.46</c:v>
                </c:pt>
              </c:numCache>
            </c:numRef>
          </c:val>
          <c:extLst>
            <c:ext xmlns:c16="http://schemas.microsoft.com/office/drawing/2014/chart" uri="{C3380CC4-5D6E-409C-BE32-E72D297353CC}">
              <c16:uniqueId val="{00000007-AF24-46AA-B91E-15230084CD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2.13</c:v>
                </c:pt>
                <c:pt idx="2">
                  <c:v>#N/A</c:v>
                </c:pt>
                <c:pt idx="3">
                  <c:v>0.55000000000000004</c:v>
                </c:pt>
                <c:pt idx="4">
                  <c:v>#N/A</c:v>
                </c:pt>
                <c:pt idx="5">
                  <c:v>0.95</c:v>
                </c:pt>
                <c:pt idx="6">
                  <c:v>#N/A</c:v>
                </c:pt>
                <c:pt idx="7">
                  <c:v>0.81</c:v>
                </c:pt>
                <c:pt idx="8">
                  <c:v>#N/A</c:v>
                </c:pt>
                <c:pt idx="9">
                  <c:v>0.47</c:v>
                </c:pt>
              </c:numCache>
            </c:numRef>
          </c:val>
          <c:extLst>
            <c:ext xmlns:c16="http://schemas.microsoft.com/office/drawing/2014/chart" uri="{C3380CC4-5D6E-409C-BE32-E72D297353CC}">
              <c16:uniqueId val="{00000008-AF24-46AA-B91E-15230084CDFC}"/>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5.81</c:v>
                </c:pt>
                <c:pt idx="2">
                  <c:v>#N/A</c:v>
                </c:pt>
                <c:pt idx="3">
                  <c:v>5.91</c:v>
                </c:pt>
                <c:pt idx="4">
                  <c:v>#N/A</c:v>
                </c:pt>
                <c:pt idx="5">
                  <c:v>7.15</c:v>
                </c:pt>
                <c:pt idx="6">
                  <c:v>#N/A</c:v>
                </c:pt>
                <c:pt idx="7">
                  <c:v>8.15</c:v>
                </c:pt>
                <c:pt idx="8">
                  <c:v>#N/A</c:v>
                </c:pt>
                <c:pt idx="9">
                  <c:v>9.16</c:v>
                </c:pt>
              </c:numCache>
            </c:numRef>
          </c:val>
          <c:extLst>
            <c:ext xmlns:c16="http://schemas.microsoft.com/office/drawing/2014/chart" uri="{C3380CC4-5D6E-409C-BE32-E72D297353CC}">
              <c16:uniqueId val="{00000009-AF24-46AA-B91E-15230084CD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2573</c:v>
                </c:pt>
                <c:pt idx="5">
                  <c:v>2586</c:v>
                </c:pt>
                <c:pt idx="8">
                  <c:v>2594</c:v>
                </c:pt>
                <c:pt idx="11">
                  <c:v>2627</c:v>
                </c:pt>
                <c:pt idx="14">
                  <c:v>2648</c:v>
                </c:pt>
              </c:numCache>
            </c:numRef>
          </c:val>
          <c:extLst>
            <c:ext xmlns:c16="http://schemas.microsoft.com/office/drawing/2014/chart" uri="{C3380CC4-5D6E-409C-BE32-E72D297353CC}">
              <c16:uniqueId val="{00000000-E836-4173-AEB6-1CD84005B1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36-4173-AEB6-1CD84005B1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36-4173-AEB6-1CD84005B1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836-4173-AEB6-1CD84005B1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c:v>
                </c:pt>
                <c:pt idx="3">
                  <c:v>366</c:v>
                </c:pt>
                <c:pt idx="6">
                  <c:v>411</c:v>
                </c:pt>
                <c:pt idx="9">
                  <c:v>393</c:v>
                </c:pt>
                <c:pt idx="12">
                  <c:v>392</c:v>
                </c:pt>
              </c:numCache>
            </c:numRef>
          </c:val>
          <c:extLst>
            <c:ext xmlns:c16="http://schemas.microsoft.com/office/drawing/2014/chart" uri="{C3380CC4-5D6E-409C-BE32-E72D297353CC}">
              <c16:uniqueId val="{00000004-E836-4173-AEB6-1CD84005B1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36-4173-AEB6-1CD84005B1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36-4173-AEB6-1CD84005B1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3075</c:v>
                </c:pt>
                <c:pt idx="3">
                  <c:v>3151</c:v>
                </c:pt>
                <c:pt idx="6">
                  <c:v>3159</c:v>
                </c:pt>
                <c:pt idx="9">
                  <c:v>3058</c:v>
                </c:pt>
                <c:pt idx="12">
                  <c:v>3157</c:v>
                </c:pt>
              </c:numCache>
            </c:numRef>
          </c:val>
          <c:extLst>
            <c:ext xmlns:c16="http://schemas.microsoft.com/office/drawing/2014/chart" uri="{C3380CC4-5D6E-409C-BE32-E72D297353CC}">
              <c16:uniqueId val="{00000007-E836-4173-AEB6-1CD84005B1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862</c:v>
                </c:pt>
                <c:pt idx="2">
                  <c:v>#N/A</c:v>
                </c:pt>
                <c:pt idx="3">
                  <c:v>#N/A</c:v>
                </c:pt>
                <c:pt idx="4">
                  <c:v>932</c:v>
                </c:pt>
                <c:pt idx="5">
                  <c:v>#N/A</c:v>
                </c:pt>
                <c:pt idx="6">
                  <c:v>#N/A</c:v>
                </c:pt>
                <c:pt idx="7">
                  <c:v>977</c:v>
                </c:pt>
                <c:pt idx="8">
                  <c:v>#N/A</c:v>
                </c:pt>
                <c:pt idx="9">
                  <c:v>#N/A</c:v>
                </c:pt>
                <c:pt idx="10">
                  <c:v>825</c:v>
                </c:pt>
                <c:pt idx="11">
                  <c:v>#N/A</c:v>
                </c:pt>
                <c:pt idx="12">
                  <c:v>#N/A</c:v>
                </c:pt>
                <c:pt idx="13">
                  <c:v>902</c:v>
                </c:pt>
                <c:pt idx="14">
                  <c:v>#N/A</c:v>
                </c:pt>
              </c:numCache>
            </c:numRef>
          </c:val>
          <c:smooth val="0"/>
          <c:extLst>
            <c:ext xmlns:c16="http://schemas.microsoft.com/office/drawing/2014/chart" uri="{C3380CC4-5D6E-409C-BE32-E72D297353CC}">
              <c16:uniqueId val="{00000008-E836-4173-AEB6-1CD84005B1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29552</c:v>
                </c:pt>
                <c:pt idx="5">
                  <c:v>30465</c:v>
                </c:pt>
                <c:pt idx="8">
                  <c:v>30235</c:v>
                </c:pt>
                <c:pt idx="11">
                  <c:v>30996</c:v>
                </c:pt>
                <c:pt idx="14">
                  <c:v>30661</c:v>
                </c:pt>
              </c:numCache>
            </c:numRef>
          </c:val>
          <c:extLst>
            <c:ext xmlns:c16="http://schemas.microsoft.com/office/drawing/2014/chart" uri="{C3380CC4-5D6E-409C-BE32-E72D297353CC}">
              <c16:uniqueId val="{00000000-A395-42E3-8F81-17FBB1E7B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1291</c:v>
                </c:pt>
                <c:pt idx="5">
                  <c:v>1234</c:v>
                </c:pt>
                <c:pt idx="8">
                  <c:v>1306</c:v>
                </c:pt>
                <c:pt idx="11">
                  <c:v>1418</c:v>
                </c:pt>
                <c:pt idx="14">
                  <c:v>1329</c:v>
                </c:pt>
              </c:numCache>
            </c:numRef>
          </c:val>
          <c:extLst>
            <c:ext xmlns:c16="http://schemas.microsoft.com/office/drawing/2014/chart" uri="{C3380CC4-5D6E-409C-BE32-E72D297353CC}">
              <c16:uniqueId val="{00000001-A395-42E3-8F81-17FBB1E7B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24525</c:v>
                </c:pt>
                <c:pt idx="5">
                  <c:v>20863</c:v>
                </c:pt>
                <c:pt idx="8">
                  <c:v>19050</c:v>
                </c:pt>
                <c:pt idx="11">
                  <c:v>17467</c:v>
                </c:pt>
                <c:pt idx="14">
                  <c:v>17418</c:v>
                </c:pt>
              </c:numCache>
            </c:numRef>
          </c:val>
          <c:extLst>
            <c:ext xmlns:c16="http://schemas.microsoft.com/office/drawing/2014/chart" uri="{C3380CC4-5D6E-409C-BE32-E72D297353CC}">
              <c16:uniqueId val="{00000002-A395-42E3-8F81-17FBB1E7B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5-42E3-8F81-17FBB1E7B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5-42E3-8F81-17FBB1E7B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577</c:v>
                </c:pt>
                <c:pt idx="3">
                  <c:v>575</c:v>
                </c:pt>
                <c:pt idx="6">
                  <c:v>573</c:v>
                </c:pt>
                <c:pt idx="9">
                  <c:v>570</c:v>
                </c:pt>
                <c:pt idx="12">
                  <c:v>568</c:v>
                </c:pt>
              </c:numCache>
            </c:numRef>
          </c:val>
          <c:extLst>
            <c:ext xmlns:c16="http://schemas.microsoft.com/office/drawing/2014/chart" uri="{C3380CC4-5D6E-409C-BE32-E72D297353CC}">
              <c16:uniqueId val="{00000005-A395-42E3-8F81-17FBB1E7B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6435</c:v>
                </c:pt>
                <c:pt idx="3">
                  <c:v>6259</c:v>
                </c:pt>
                <c:pt idx="6">
                  <c:v>6053</c:v>
                </c:pt>
                <c:pt idx="9">
                  <c:v>5654</c:v>
                </c:pt>
                <c:pt idx="12">
                  <c:v>5436</c:v>
                </c:pt>
              </c:numCache>
            </c:numRef>
          </c:val>
          <c:extLst>
            <c:ext xmlns:c16="http://schemas.microsoft.com/office/drawing/2014/chart" uri="{C3380CC4-5D6E-409C-BE32-E72D297353CC}">
              <c16:uniqueId val="{00000006-A395-42E3-8F81-17FBB1E7B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7-A395-42E3-8F81-17FBB1E7B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5573</c:v>
                </c:pt>
                <c:pt idx="3">
                  <c:v>5480</c:v>
                </c:pt>
                <c:pt idx="6">
                  <c:v>5466</c:v>
                </c:pt>
                <c:pt idx="9">
                  <c:v>5283</c:v>
                </c:pt>
                <c:pt idx="12">
                  <c:v>5165</c:v>
                </c:pt>
              </c:numCache>
            </c:numRef>
          </c:val>
          <c:extLst>
            <c:ext xmlns:c16="http://schemas.microsoft.com/office/drawing/2014/chart" uri="{C3380CC4-5D6E-409C-BE32-E72D297353CC}">
              <c16:uniqueId val="{00000008-A395-42E3-8F81-17FBB1E7B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95-42E3-8F81-17FBB1E7B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33766</c:v>
                </c:pt>
                <c:pt idx="3">
                  <c:v>34695</c:v>
                </c:pt>
                <c:pt idx="6">
                  <c:v>34142</c:v>
                </c:pt>
                <c:pt idx="9">
                  <c:v>36250</c:v>
                </c:pt>
                <c:pt idx="12">
                  <c:v>36356</c:v>
                </c:pt>
              </c:numCache>
            </c:numRef>
          </c:val>
          <c:extLst>
            <c:ext xmlns:c16="http://schemas.microsoft.com/office/drawing/2014/chart" uri="{C3380CC4-5D6E-409C-BE32-E72D297353CC}">
              <c16:uniqueId val="{0000000A-A395-42E3-8F81-17FBB1E7B6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95-42E3-8F81-17FBB1E7B6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10824</c:v>
                </c:pt>
                <c:pt idx="1">
                  <c:v>9363</c:v>
                </c:pt>
                <c:pt idx="2">
                  <c:v>8933</c:v>
                </c:pt>
              </c:numCache>
            </c:numRef>
          </c:val>
          <c:extLst>
            <c:ext xmlns:c16="http://schemas.microsoft.com/office/drawing/2014/chart" uri="{C3380CC4-5D6E-409C-BE32-E72D297353CC}">
              <c16:uniqueId val="{00000000-7A56-4C9F-BFAA-D71EF9D85E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3604</c:v>
                </c:pt>
                <c:pt idx="1">
                  <c:v>3609</c:v>
                </c:pt>
                <c:pt idx="2">
                  <c:v>3614</c:v>
                </c:pt>
              </c:numCache>
            </c:numRef>
          </c:val>
          <c:extLst>
            <c:ext xmlns:c16="http://schemas.microsoft.com/office/drawing/2014/chart" uri="{C3380CC4-5D6E-409C-BE32-E72D297353CC}">
              <c16:uniqueId val="{00000001-7A56-4C9F-BFAA-D71EF9D85E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4157</c:v>
                </c:pt>
                <c:pt idx="1">
                  <c:v>4947</c:v>
                </c:pt>
                <c:pt idx="2">
                  <c:v>4928</c:v>
                </c:pt>
              </c:numCache>
            </c:numRef>
          </c:val>
          <c:extLst>
            <c:ext xmlns:c16="http://schemas.microsoft.com/office/drawing/2014/chart" uri="{C3380CC4-5D6E-409C-BE32-E72D297353CC}">
              <c16:uniqueId val="{00000002-7A56-4C9F-BFAA-D71EF9D85E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年度以降減少傾向であったが、平成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から微増し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再び減少した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ポイント下回っており、全国・県平均と比較しても依然として低水準にある。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庁舎建設事業等の大型事業の市債に係る据置期間終了に伴い元利償還金が増加している一方で、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既発債の定期償還に加えて高利残債の利率見直し交渉を積極的に行っていることや、交付税算入率の高い合併特例債を計画的に活用してきたことにより、現在の水準に抑えられているものと分析している。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今後は、合併特例債の発行可能額が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枯渇することから、本来の対象事業における地方債の活用が増加し、交付税算入公債費等が減少することが想定されるため、実質公債費比率の悪化が懸念される。そのため慎重な財政計画の下、適量、適切な事業実施により各比率の改善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満期一括償還地方債の借入がなく、満期一括償還地方債の償還の財源として積み立てていない。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合併特例債を活用した基金積立等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の地方債発行により地方債残高は増加したが、その他の項目については減少している。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将来負担額に対し、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年度末）の充当可能基金を保有していること、交付税措置率の高い合併特例債を優先的に利活用してきたことなどから、将来負担比率は生じていない。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についても適正な定員管理により新規採用を最小限に留めていることなどから抑制されているが、今後は市税収入が景気に左右されやすく不安定であることや、普通交付税の段階的縮減期間に入っていることなどを鑑み、財源不足を補い収支の均衡を保つための財政調整基金等からの繰入れの増加が想定されるため、より一層の事務事業の効率化、適正化を図り、歳出抑制に努めるとともに慎重な市債発行と基金運用に努めることが重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保育所など子育て支援施設等の事業及び運営に必要な資金として「阿南市輝く子どもの子育て応援に係る日亜化学工業基金」を約９千万円取り崩したことや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法人市民税の減収等による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財源調整のため財政調整基金を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円取り崩したこと等により、基金全体としては約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新市まちづくり計画に掲げる事業に充てていくことを目的として、平成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合併特例債を活用した基金である「輝けあなんふるさと創造基金」を造成した。老朽化した公共施設の更新に係る費用や義務的経費が増大していること、大幅な税収増が見込めないことから、基金全体の額は今後減少していく見込みである。　</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阿南市輝く子どもの子育て応援に係る日亜化学工業基金：保育所、幼稚園、認定こども園その他就学前児童及びその保護者が利用する子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ふるさとづくり基金：「自ら考え自ら行う地域づくり」の意識をひろめ、魅力ある阿南市づくりを実践する気風を醸成し、阿南市の活性化及び地</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域の振興を推進する事業又は若人の海外における視察研修を助成する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・阿南市地域医療充実対策基金：徳島県南部圏域の中核医療機関である阿南医療センターの医師確保その他地域医療の充実に資する事</a:t>
          </a: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r>
            <a:rPr lang="ja-JP" altLang="en-US">
              <a:effectLst/>
              <a:latin typeface="ＭＳ Ｐゴシック" panose="020B0600070205080204" pitchFamily="50" charset="-128"/>
              <a:ea typeface="ＭＳ Ｐゴシック" panose="020B0600070205080204" pitchFamily="50" charset="-128"/>
            </a:rPr>
            <a:t>業の財源に充てるため寄附金を活用して</a:t>
          </a:r>
          <a:r>
            <a:rPr lang="en-US" altLang="ja-JP">
              <a:effectLst/>
              <a:latin typeface="ＭＳ Ｐゴシック" panose="020B0600070205080204" pitchFamily="50" charset="-128"/>
              <a:ea typeface="ＭＳ Ｐゴシック" panose="020B0600070205080204" pitchFamily="50" charset="-128"/>
            </a:rPr>
            <a:t>1</a:t>
          </a:r>
          <a:r>
            <a:rPr lang="ja-JP" altLang="en-US">
              <a:effectLst/>
              <a:latin typeface="ＭＳ Ｐゴシック" panose="020B0600070205080204" pitchFamily="50" charset="-128"/>
              <a:ea typeface="ＭＳ Ｐゴシック" panose="020B0600070205080204" pitchFamily="50" charset="-128"/>
            </a:rPr>
            <a:t>億円を積み立てて新たに基金を造成</a:t>
          </a: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育て支援施設等の事業及び運営に必要な資金の財源に充てるため、約９千万円を取り崩したことによる減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・阿南市公共用施設維持基金：発電用施設周辺地域整備法第７条の規定に基づく交付金により整備された公共用施設について、老朽化が</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進んでいることから修繕その他の維持補修に充てる予定。</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・阿南市地域医療充実対策基金：徳島県南部圏域の中核医療機関である阿南医療センターの医師確保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のため、地域医療拡充支援事業補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助金に充てる予定。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基幹システム改修費及び社会保障経費の増に伴う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・普通交付税の合併算定替の段階的縮減による財源不足に伴う取り崩し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老朽化施設の更新費用、扶助費等義務的経費などが年々増加することが見込まれるため、残高は減少していくことが想定される。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・災害の備え等を考慮しつつ、必要事業をしゅん別し、効果的に取り崩し・積み立てを行う。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基金運用から生ずる収益を約５百万円積み立てたことによる増加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市債の償還及び適正な管理に必要な財源を確保するため、計画的に積み立てる。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年度から財源不足団体となっており、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の減収や、急速な高齢化等を背景とした社会保障関連経費の増大などにより、財政力は低下し続けている。今後、引き続き税の徴収強化等により歳入確保に努めるとともに、定員管理・給与の適正化、実施事業の取捨など歳出の見直しを行い、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37</xdr:row>
      <xdr:rowOff>158750</xdr:rowOff>
    </xdr:to>
    <xdr:cxnSp macro="">
      <xdr:nvCxnSpPr>
        <xdr:cNvPr id="69" name="直線コネクタ 68"/>
        <xdr:cNvCxnSpPr/>
      </xdr:nvCxnSpPr>
      <xdr:spPr>
        <a:xfrm>
          <a:off x="4114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138642</xdr:rowOff>
    </xdr:to>
    <xdr:cxnSp macro="">
      <xdr:nvCxnSpPr>
        <xdr:cNvPr id="72" name="直線コネクタ 71"/>
        <xdr:cNvCxnSpPr/>
      </xdr:nvCxnSpPr>
      <xdr:spPr>
        <a:xfrm>
          <a:off x="3225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58208</xdr:rowOff>
    </xdr:from>
    <xdr:to>
      <xdr:col>11</xdr:col>
      <xdr:colOff>31750</xdr:colOff>
      <xdr:row>37</xdr:row>
      <xdr:rowOff>78317</xdr:rowOff>
    </xdr:to>
    <xdr:cxnSp macro="">
      <xdr:nvCxnSpPr>
        <xdr:cNvPr id="78" name="直線コネクタ 77"/>
        <xdr:cNvCxnSpPr/>
      </xdr:nvCxnSpPr>
      <xdr:spPr>
        <a:xfrm>
          <a:off x="1447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7408</xdr:rowOff>
    </xdr:from>
    <xdr:to>
      <xdr:col>7</xdr:col>
      <xdr:colOff>31750</xdr:colOff>
      <xdr:row>37</xdr:row>
      <xdr:rowOff>109008</xdr:rowOff>
    </xdr:to>
    <xdr:sp macro="" textlink="">
      <xdr:nvSpPr>
        <xdr:cNvPr id="96" name="楕円 95"/>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119185</xdr:rowOff>
    </xdr:from>
    <xdr:ext cx="762000" cy="259045"/>
    <xdr:sp macro="" textlink="">
      <xdr:nvSpPr>
        <xdr:cNvPr id="97" name="テキスト ボックス 96"/>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歳入面では、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地方消費税交付金の減少に加え、市内主要企業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売上高は好調であったものの利益率の高い部門での伸び悩みや円高の影響から大幅に市税収入が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面では、義務的経費が増加しており、特に人件費においては類似団体中の順位が著しく悪く、令和２年度以降は会計年度任用職員制度の導入による増加が予想されることから、業務の抜本的見直しによる改善が急務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年度以降、合併算定替の段階的縮減期間に入っていることから、経常一般財源収入の先行きに不安要素も多く、行財政改革による経常経費の削減と自主財源の更なる確保に努めなければならない。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103051</xdr:rowOff>
    </xdr:to>
    <xdr:cxnSp macro="">
      <xdr:nvCxnSpPr>
        <xdr:cNvPr id="134" name="直線コネクタ 133"/>
        <xdr:cNvCxnSpPr/>
      </xdr:nvCxnSpPr>
      <xdr:spPr>
        <a:xfrm>
          <a:off x="4114800" y="1060196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60778</xdr:rowOff>
    </xdr:from>
    <xdr:to>
      <xdr:col>19</xdr:col>
      <xdr:colOff>133350</xdr:colOff>
      <xdr:row>61</xdr:row>
      <xdr:rowOff>143510</xdr:rowOff>
    </xdr:to>
    <xdr:cxnSp macro="">
      <xdr:nvCxnSpPr>
        <xdr:cNvPr id="137" name="直線コネクタ 136"/>
        <xdr:cNvCxnSpPr/>
      </xdr:nvCxnSpPr>
      <xdr:spPr>
        <a:xfrm>
          <a:off x="3225800" y="1051922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62</xdr:row>
      <xdr:rowOff>109946</xdr:rowOff>
    </xdr:to>
    <xdr:cxnSp macro="">
      <xdr:nvCxnSpPr>
        <xdr:cNvPr id="140" name="直線コネクタ 139"/>
        <xdr:cNvCxnSpPr/>
      </xdr:nvCxnSpPr>
      <xdr:spPr>
        <a:xfrm flipV="1">
          <a:off x="2336800" y="10519228"/>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109946</xdr:rowOff>
    </xdr:to>
    <xdr:cxnSp macro="">
      <xdr:nvCxnSpPr>
        <xdr:cNvPr id="143" name="直線コネクタ 142"/>
        <xdr:cNvCxnSpPr/>
      </xdr:nvCxnSpPr>
      <xdr:spPr>
        <a:xfrm>
          <a:off x="1447800" y="10505440"/>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4"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9978</xdr:rowOff>
    </xdr:from>
    <xdr:to>
      <xdr:col>15</xdr:col>
      <xdr:colOff>133350</xdr:colOff>
      <xdr:row>61</xdr:row>
      <xdr:rowOff>111578</xdr:rowOff>
    </xdr:to>
    <xdr:sp macro="" textlink="">
      <xdr:nvSpPr>
        <xdr:cNvPr id="157" name="楕円 156"/>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58" name="テキスト ボックス 157"/>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59" name="楕円 158"/>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0" name="テキスト ボックス 159"/>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1" name="楕円 160"/>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2" name="テキスト ボックス 161"/>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人件費、物件費及び維持補修費の人口１人あたり決算額は、前年度より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とな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今後は、公共施設等総合管理計画に基づき、全庁的に統廃合議論を活発化させるとともに、トップランナー方式で示された民間委託・指定管理者制度導入の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、管理コストの削減を図り、効率的な行財政運営に努める必要がある。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93225</xdr:rowOff>
    </xdr:from>
    <xdr:to>
      <xdr:col>23</xdr:col>
      <xdr:colOff>133350</xdr:colOff>
      <xdr:row>84</xdr:row>
      <xdr:rowOff>113706</xdr:rowOff>
    </xdr:to>
    <xdr:cxnSp macro="">
      <xdr:nvCxnSpPr>
        <xdr:cNvPr id="195" name="直線コネクタ 194"/>
        <xdr:cNvCxnSpPr/>
      </xdr:nvCxnSpPr>
      <xdr:spPr>
        <a:xfrm>
          <a:off x="4114800" y="14495025"/>
          <a:ext cx="8382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70824</xdr:rowOff>
    </xdr:from>
    <xdr:to>
      <xdr:col>19</xdr:col>
      <xdr:colOff>133350</xdr:colOff>
      <xdr:row>84</xdr:row>
      <xdr:rowOff>93225</xdr:rowOff>
    </xdr:to>
    <xdr:cxnSp macro="">
      <xdr:nvCxnSpPr>
        <xdr:cNvPr id="198" name="直線コネクタ 197"/>
        <xdr:cNvCxnSpPr/>
      </xdr:nvCxnSpPr>
      <xdr:spPr>
        <a:xfrm>
          <a:off x="3225800" y="14472624"/>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31183</xdr:rowOff>
    </xdr:from>
    <xdr:to>
      <xdr:col>15</xdr:col>
      <xdr:colOff>82550</xdr:colOff>
      <xdr:row>84</xdr:row>
      <xdr:rowOff>70824</xdr:rowOff>
    </xdr:to>
    <xdr:cxnSp macro="">
      <xdr:nvCxnSpPr>
        <xdr:cNvPr id="201" name="直線コネクタ 200"/>
        <xdr:cNvCxnSpPr/>
      </xdr:nvCxnSpPr>
      <xdr:spPr>
        <a:xfrm>
          <a:off x="2336800" y="14432983"/>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18354</xdr:rowOff>
    </xdr:from>
    <xdr:to>
      <xdr:col>11</xdr:col>
      <xdr:colOff>31750</xdr:colOff>
      <xdr:row>84</xdr:row>
      <xdr:rowOff>31183</xdr:rowOff>
    </xdr:to>
    <xdr:cxnSp macro="">
      <xdr:nvCxnSpPr>
        <xdr:cNvPr id="204" name="直線コネクタ 203"/>
        <xdr:cNvCxnSpPr/>
      </xdr:nvCxnSpPr>
      <xdr:spPr>
        <a:xfrm>
          <a:off x="1447800" y="14420154"/>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62906</xdr:rowOff>
    </xdr:from>
    <xdr:to>
      <xdr:col>23</xdr:col>
      <xdr:colOff>184150</xdr:colOff>
      <xdr:row>84</xdr:row>
      <xdr:rowOff>164506</xdr:rowOff>
    </xdr:to>
    <xdr:sp macro="" textlink="">
      <xdr:nvSpPr>
        <xdr:cNvPr id="214" name="楕円 213"/>
        <xdr:cNvSpPr/>
      </xdr:nvSpPr>
      <xdr:spPr>
        <a:xfrm>
          <a:off x="4902200" y="144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34983</xdr:rowOff>
    </xdr:from>
    <xdr:ext cx="762000" cy="259045"/>
    <xdr:sp macro="" textlink="">
      <xdr:nvSpPr>
        <xdr:cNvPr id="215" name="人件費・物件費等の状況該当値テキスト"/>
        <xdr:cNvSpPr txBox="1"/>
      </xdr:nvSpPr>
      <xdr:spPr>
        <a:xfrm>
          <a:off x="5041900" y="144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42425</xdr:rowOff>
    </xdr:from>
    <xdr:to>
      <xdr:col>19</xdr:col>
      <xdr:colOff>184150</xdr:colOff>
      <xdr:row>84</xdr:row>
      <xdr:rowOff>144025</xdr:rowOff>
    </xdr:to>
    <xdr:sp macro="" textlink="">
      <xdr:nvSpPr>
        <xdr:cNvPr id="216" name="楕円 215"/>
        <xdr:cNvSpPr/>
      </xdr:nvSpPr>
      <xdr:spPr>
        <a:xfrm>
          <a:off x="4064000" y="144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128802</xdr:rowOff>
    </xdr:from>
    <xdr:ext cx="736600" cy="259045"/>
    <xdr:sp macro="" textlink="">
      <xdr:nvSpPr>
        <xdr:cNvPr id="217" name="テキスト ボックス 216"/>
        <xdr:cNvSpPr txBox="1"/>
      </xdr:nvSpPr>
      <xdr:spPr>
        <a:xfrm>
          <a:off x="3733800" y="1453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20024</xdr:rowOff>
    </xdr:from>
    <xdr:to>
      <xdr:col>15</xdr:col>
      <xdr:colOff>133350</xdr:colOff>
      <xdr:row>84</xdr:row>
      <xdr:rowOff>121624</xdr:rowOff>
    </xdr:to>
    <xdr:sp macro="" textlink="">
      <xdr:nvSpPr>
        <xdr:cNvPr id="218" name="楕円 217"/>
        <xdr:cNvSpPr/>
      </xdr:nvSpPr>
      <xdr:spPr>
        <a:xfrm>
          <a:off x="3175000" y="14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106401</xdr:rowOff>
    </xdr:from>
    <xdr:ext cx="762000" cy="259045"/>
    <xdr:sp macro="" textlink="">
      <xdr:nvSpPr>
        <xdr:cNvPr id="219" name="テキスト ボックス 218"/>
        <xdr:cNvSpPr txBox="1"/>
      </xdr:nvSpPr>
      <xdr:spPr>
        <a:xfrm>
          <a:off x="2844800" y="1450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151833</xdr:rowOff>
    </xdr:from>
    <xdr:to>
      <xdr:col>11</xdr:col>
      <xdr:colOff>82550</xdr:colOff>
      <xdr:row>84</xdr:row>
      <xdr:rowOff>81983</xdr:rowOff>
    </xdr:to>
    <xdr:sp macro="" textlink="">
      <xdr:nvSpPr>
        <xdr:cNvPr id="220" name="楕円 219"/>
        <xdr:cNvSpPr/>
      </xdr:nvSpPr>
      <xdr:spPr>
        <a:xfrm>
          <a:off x="2286000" y="14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66760</xdr:rowOff>
    </xdr:from>
    <xdr:ext cx="762000" cy="259045"/>
    <xdr:sp macro="" textlink="">
      <xdr:nvSpPr>
        <xdr:cNvPr id="221" name="テキスト ボックス 220"/>
        <xdr:cNvSpPr txBox="1"/>
      </xdr:nvSpPr>
      <xdr:spPr>
        <a:xfrm>
          <a:off x="1955800" y="144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139004</xdr:rowOff>
    </xdr:from>
    <xdr:to>
      <xdr:col>7</xdr:col>
      <xdr:colOff>31750</xdr:colOff>
      <xdr:row>84</xdr:row>
      <xdr:rowOff>69154</xdr:rowOff>
    </xdr:to>
    <xdr:sp macro="" textlink="">
      <xdr:nvSpPr>
        <xdr:cNvPr id="222" name="楕円 221"/>
        <xdr:cNvSpPr/>
      </xdr:nvSpPr>
      <xdr:spPr>
        <a:xfrm>
          <a:off x="1397000" y="143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53931</xdr:rowOff>
    </xdr:from>
    <xdr:ext cx="762000" cy="259045"/>
    <xdr:sp macro="" textlink="">
      <xdr:nvSpPr>
        <xdr:cNvPr id="223" name="テキスト ボックス 222"/>
        <xdr:cNvSpPr txBox="1"/>
      </xdr:nvSpPr>
      <xdr:spPr>
        <a:xfrm>
          <a:off x="1066800" y="144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給料表上の引上げ率の相違や職員構成の変動により、ラスパイレス指数が前年度と比較して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ポイントの減少となった。全国市平均を下回る状況となっているが、今後においても国家公務員の給与に関する政策や、人事院勧告等の動向を注視しつつ、給与水準の適正化に努めていく必要がある。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118836</xdr:rowOff>
    </xdr:to>
    <xdr:cxnSp macro="">
      <xdr:nvCxnSpPr>
        <xdr:cNvPr id="259" name="直線コネクタ 258"/>
        <xdr:cNvCxnSpPr/>
      </xdr:nvCxnSpPr>
      <xdr:spPr>
        <a:xfrm flipV="1">
          <a:off x="16179800" y="147601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118836</xdr:rowOff>
    </xdr:to>
    <xdr:cxnSp macro="">
      <xdr:nvCxnSpPr>
        <xdr:cNvPr id="262" name="直線コネクタ 261"/>
        <xdr:cNvCxnSpPr/>
      </xdr:nvCxnSpPr>
      <xdr:spPr>
        <a:xfrm>
          <a:off x="15290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5" name="直線コネクタ 264"/>
        <xdr:cNvCxnSpPr/>
      </xdr:nvCxnSpPr>
      <xdr:spPr>
        <a:xfrm flipV="1">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68" name="直線コネクタ 267"/>
        <xdr:cNvCxnSpPr/>
      </xdr:nvCxnSpPr>
      <xdr:spPr>
        <a:xfrm>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0" name="楕円 279"/>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1" name="テキスト ボックス 280"/>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2" name="楕円 281"/>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3" name="テキスト ボックス 282"/>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広大な行政面積を有し、保育所等の公共施設も点在していることから、人口千人当たりの職員数については全国・県平均より高い状況で推移している。平成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日時点の正規職員数は、前年と比較し△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が、今後も住民サービスの維持に配慮しつつ、既存施設の統廃合や、少子高齢化、人口減少社会を見据えた組織の見直しを継続的に行いながら、適切な定員管理を行っていく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70636</xdr:rowOff>
    </xdr:to>
    <xdr:cxnSp macro="">
      <xdr:nvCxnSpPr>
        <xdr:cNvPr id="324" name="直線コネクタ 323"/>
        <xdr:cNvCxnSpPr/>
      </xdr:nvCxnSpPr>
      <xdr:spPr>
        <a:xfrm>
          <a:off x="16179800" y="1085015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48804</xdr:rowOff>
    </xdr:from>
    <xdr:to>
      <xdr:col>77</xdr:col>
      <xdr:colOff>44450</xdr:colOff>
      <xdr:row>63</xdr:row>
      <xdr:rowOff>52251</xdr:rowOff>
    </xdr:to>
    <xdr:cxnSp macro="">
      <xdr:nvCxnSpPr>
        <xdr:cNvPr id="327" name="直線コネクタ 326"/>
        <xdr:cNvCxnSpPr/>
      </xdr:nvCxnSpPr>
      <xdr:spPr>
        <a:xfrm flipV="1">
          <a:off x="15290800" y="108501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36164</xdr:rowOff>
    </xdr:from>
    <xdr:to>
      <xdr:col>72</xdr:col>
      <xdr:colOff>203200</xdr:colOff>
      <xdr:row>63</xdr:row>
      <xdr:rowOff>52251</xdr:rowOff>
    </xdr:to>
    <xdr:cxnSp macro="">
      <xdr:nvCxnSpPr>
        <xdr:cNvPr id="330" name="直線コネクタ 329"/>
        <xdr:cNvCxnSpPr/>
      </xdr:nvCxnSpPr>
      <xdr:spPr>
        <a:xfrm>
          <a:off x="14401800" y="108375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13184</xdr:rowOff>
    </xdr:from>
    <xdr:to>
      <xdr:col>68</xdr:col>
      <xdr:colOff>152400</xdr:colOff>
      <xdr:row>63</xdr:row>
      <xdr:rowOff>36164</xdr:rowOff>
    </xdr:to>
    <xdr:cxnSp macro="">
      <xdr:nvCxnSpPr>
        <xdr:cNvPr id="333" name="直線コネクタ 332"/>
        <xdr:cNvCxnSpPr/>
      </xdr:nvCxnSpPr>
      <xdr:spPr>
        <a:xfrm>
          <a:off x="13512800" y="10814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19836</xdr:rowOff>
    </xdr:from>
    <xdr:to>
      <xdr:col>81</xdr:col>
      <xdr:colOff>95250</xdr:colOff>
      <xdr:row>63</xdr:row>
      <xdr:rowOff>121436</xdr:rowOff>
    </xdr:to>
    <xdr:sp macro="" textlink="">
      <xdr:nvSpPr>
        <xdr:cNvPr id="343" name="楕円 342"/>
        <xdr:cNvSpPr/>
      </xdr:nvSpPr>
      <xdr:spPr>
        <a:xfrm>
          <a:off x="169672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163363</xdr:rowOff>
    </xdr:from>
    <xdr:ext cx="762000" cy="259045"/>
    <xdr:sp macro="" textlink="">
      <xdr:nvSpPr>
        <xdr:cNvPr id="344" name="定員管理の状況該当値テキスト"/>
        <xdr:cNvSpPr txBox="1"/>
      </xdr:nvSpPr>
      <xdr:spPr>
        <a:xfrm>
          <a:off x="17106900" y="107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45" name="楕円 344"/>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46" name="テキスト ボックス 345"/>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7" name="楕円 346"/>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48" name="テキスト ボックス 347"/>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156814</xdr:rowOff>
    </xdr:from>
    <xdr:to>
      <xdr:col>68</xdr:col>
      <xdr:colOff>203200</xdr:colOff>
      <xdr:row>63</xdr:row>
      <xdr:rowOff>86964</xdr:rowOff>
    </xdr:to>
    <xdr:sp macro="" textlink="">
      <xdr:nvSpPr>
        <xdr:cNvPr id="349" name="楕円 348"/>
        <xdr:cNvSpPr/>
      </xdr:nvSpPr>
      <xdr:spPr>
        <a:xfrm>
          <a:off x="14351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71741</xdr:rowOff>
    </xdr:from>
    <xdr:ext cx="762000" cy="259045"/>
    <xdr:sp macro="" textlink="">
      <xdr:nvSpPr>
        <xdr:cNvPr id="350" name="テキスト ボックス 349"/>
        <xdr:cNvSpPr txBox="1"/>
      </xdr:nvSpPr>
      <xdr:spPr>
        <a:xfrm>
          <a:off x="14020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133834</xdr:rowOff>
    </xdr:from>
    <xdr:to>
      <xdr:col>64</xdr:col>
      <xdr:colOff>152400</xdr:colOff>
      <xdr:row>63</xdr:row>
      <xdr:rowOff>63984</xdr:rowOff>
    </xdr:to>
    <xdr:sp macro="" textlink="">
      <xdr:nvSpPr>
        <xdr:cNvPr id="351" name="楕円 350"/>
        <xdr:cNvSpPr/>
      </xdr:nvSpPr>
      <xdr:spPr>
        <a:xfrm>
          <a:off x="13462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48761</xdr:rowOff>
    </xdr:from>
    <xdr:ext cx="762000" cy="259045"/>
    <xdr:sp macro="" textlink="">
      <xdr:nvSpPr>
        <xdr:cNvPr id="352" name="テキスト ボックス 351"/>
        <xdr:cNvSpPr txBox="1"/>
      </xdr:nvSpPr>
      <xdr:spPr>
        <a:xfrm>
          <a:off x="13131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事業採択過程における厳しい事業費の精査や交付税措置率の高い市債発行を行ってきたことから全国平均を下回る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合併後の大型事業は完了したが、その際借り入れした地方債の償還が始まっており、合併特例債の発行枠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も令和２年度に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枯渇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、不要不急の事業を精査しつつ政策効果の高いものを採択し、市債発行を抑制するとともに、発行に当たっては交付税措置の手厚いものを取捨選択し、実質的な負担が増加しないよう努める必要がある。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34169</xdr:rowOff>
    </xdr:to>
    <xdr:cxnSp macro="">
      <xdr:nvCxnSpPr>
        <xdr:cNvPr id="388" name="直線コネクタ 387"/>
        <xdr:cNvCxnSpPr/>
      </xdr:nvCxnSpPr>
      <xdr:spPr>
        <a:xfrm flipV="1">
          <a:off x="16179800" y="67092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34169</xdr:rowOff>
    </xdr:to>
    <xdr:cxnSp macro="">
      <xdr:nvCxnSpPr>
        <xdr:cNvPr id="391" name="直線コネクタ 390"/>
        <xdr:cNvCxnSpPr/>
      </xdr:nvCxnSpPr>
      <xdr:spPr>
        <a:xfrm>
          <a:off x="15290800" y="6720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34169</xdr:rowOff>
    </xdr:to>
    <xdr:cxnSp macro="">
      <xdr:nvCxnSpPr>
        <xdr:cNvPr id="394" name="直線コネクタ 393"/>
        <xdr:cNvCxnSpPr/>
      </xdr:nvCxnSpPr>
      <xdr:spPr>
        <a:xfrm>
          <a:off x="14401800" y="670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91622</xdr:rowOff>
    </xdr:to>
    <xdr:cxnSp macro="">
      <xdr:nvCxnSpPr>
        <xdr:cNvPr id="397" name="直線コネクタ 396"/>
        <xdr:cNvCxnSpPr/>
      </xdr:nvCxnSpPr>
      <xdr:spPr>
        <a:xfrm flipV="1">
          <a:off x="13512800" y="67092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7" name="楕円 406"/>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8"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154819</xdr:rowOff>
    </xdr:from>
    <xdr:to>
      <xdr:col>77</xdr:col>
      <xdr:colOff>95250</xdr:colOff>
      <xdr:row>39</xdr:row>
      <xdr:rowOff>84969</xdr:rowOff>
    </xdr:to>
    <xdr:sp macro="" textlink="">
      <xdr:nvSpPr>
        <xdr:cNvPr id="409" name="楕円 408"/>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95146</xdr:rowOff>
    </xdr:from>
    <xdr:ext cx="736600" cy="259045"/>
    <xdr:sp macro="" textlink="">
      <xdr:nvSpPr>
        <xdr:cNvPr id="410" name="テキスト ボックス 409"/>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11" name="楕円 410"/>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12" name="テキスト ボックス 411"/>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5" name="楕円 414"/>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6" name="テキスト ボックス 415"/>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充当可能財源等が将来負担額を上回っているため将来負担比率の値は生じていない。主な要因としては、財政調整基金をはじめとする充当可能基金が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ポイントの減となっているものの、全国・県平均を大きく上回っている状況が続いている。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ニーズの多様化や地方分権に伴う権限移譲の進展等による業務量増加、会計年度任用職員制度の導入による人件費の増加も踏まえたうえで、引き続き事務事業の合理化、効率化、公共施設の統廃合等を多面的に検討のうえ、速やかに実施に移すとともに、適切な定員管理を行い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111760</xdr:rowOff>
    </xdr:to>
    <xdr:cxnSp macro="">
      <xdr:nvCxnSpPr>
        <xdr:cNvPr id="66" name="直線コネクタ 65"/>
        <xdr:cNvCxnSpPr/>
      </xdr:nvCxnSpPr>
      <xdr:spPr>
        <a:xfrm flipV="1">
          <a:off x="3987800" y="6946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40</xdr:row>
      <xdr:rowOff>111760</xdr:rowOff>
    </xdr:to>
    <xdr:cxnSp macro="">
      <xdr:nvCxnSpPr>
        <xdr:cNvPr id="69" name="直線コネクタ 68"/>
        <xdr:cNvCxnSpPr/>
      </xdr:nvCxnSpPr>
      <xdr:spPr>
        <a:xfrm>
          <a:off x="3098800" y="6962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31750</xdr:rowOff>
    </xdr:to>
    <xdr:cxnSp macro="">
      <xdr:nvCxnSpPr>
        <xdr:cNvPr id="72" name="直線コネクタ 71"/>
        <xdr:cNvCxnSpPr/>
      </xdr:nvCxnSpPr>
      <xdr:spPr>
        <a:xfrm flipV="1">
          <a:off x="2209800" y="696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119380</xdr:rowOff>
    </xdr:from>
    <xdr:to>
      <xdr:col>11</xdr:col>
      <xdr:colOff>9525</xdr:colOff>
      <xdr:row>41</xdr:row>
      <xdr:rowOff>31750</xdr:rowOff>
    </xdr:to>
    <xdr:cxnSp macro="">
      <xdr:nvCxnSpPr>
        <xdr:cNvPr id="75" name="直線コネクタ 74"/>
        <xdr:cNvCxnSpPr/>
      </xdr:nvCxnSpPr>
      <xdr:spPr>
        <a:xfrm>
          <a:off x="1320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68580</xdr:rowOff>
    </xdr:from>
    <xdr:to>
      <xdr:col>6</xdr:col>
      <xdr:colOff>171450</xdr:colOff>
      <xdr:row>40</xdr:row>
      <xdr:rowOff>170180</xdr:rowOff>
    </xdr:to>
    <xdr:sp macro="" textlink="">
      <xdr:nvSpPr>
        <xdr:cNvPr id="93" name="楕円 92"/>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154957</xdr:rowOff>
    </xdr:from>
    <xdr:ext cx="762000" cy="259045"/>
    <xdr:sp macro="" textlink="">
      <xdr:nvSpPr>
        <xdr:cNvPr id="94" name="テキスト ボックス 93"/>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ポイント上回り、県平均に比べると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経費が多額となっていることによ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公共施設等総合管理計画に基づく各施設の統廃合を検討するほか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トップランナー方式で示されている民間委託等を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し、公共施設等の管理経費の縮減に努める必要がある。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113284</xdr:rowOff>
    </xdr:to>
    <xdr:cxnSp macro="">
      <xdr:nvCxnSpPr>
        <xdr:cNvPr id="125" name="直線コネクタ 124"/>
        <xdr:cNvCxnSpPr/>
      </xdr:nvCxnSpPr>
      <xdr:spPr>
        <a:xfrm>
          <a:off x="15671800" y="2819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76708</xdr:rowOff>
    </xdr:to>
    <xdr:cxnSp macro="">
      <xdr:nvCxnSpPr>
        <xdr:cNvPr id="128" name="直線コネクタ 127"/>
        <xdr:cNvCxnSpPr/>
      </xdr:nvCxnSpPr>
      <xdr:spPr>
        <a:xfrm>
          <a:off x="14782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85852</xdr:rowOff>
    </xdr:to>
    <xdr:cxnSp macro="">
      <xdr:nvCxnSpPr>
        <xdr:cNvPr id="131" name="直線コネクタ 130"/>
        <xdr:cNvCxnSpPr/>
      </xdr:nvCxnSpPr>
      <xdr:spPr>
        <a:xfrm flipV="1">
          <a:off x="13893800" y="2755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85852</xdr:rowOff>
    </xdr:to>
    <xdr:cxnSp macro="">
      <xdr:nvCxnSpPr>
        <xdr:cNvPr id="134" name="直線コネクタ 133"/>
        <xdr:cNvCxnSpPr/>
      </xdr:nvCxnSpPr>
      <xdr:spPr>
        <a:xfrm>
          <a:off x="13004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112285</xdr:rowOff>
    </xdr:from>
    <xdr:ext cx="736600" cy="259045"/>
    <xdr:sp macro="" textlink="">
      <xdr:nvSpPr>
        <xdr:cNvPr id="147" name="テキスト ボックス 146"/>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51" name="テキスト ボックス 150"/>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と全国、県平均を下回っており、類似団体平均より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、安心して子育てができるまちづくりを目指すため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歳までの医療費の無料化を行っていることや、障がい者福祉サービス関連経費、少子高齢化の進展による社会保障関連経費の増加が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あったことから前年より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各事業における受給権資格審査等において、更なる適正化を図る必要がある。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54</xdr:row>
      <xdr:rowOff>96520</xdr:rowOff>
    </xdr:to>
    <xdr:cxnSp macro="">
      <xdr:nvCxnSpPr>
        <xdr:cNvPr id="186" name="直線コネクタ 185"/>
        <xdr:cNvCxnSpPr/>
      </xdr:nvCxnSpPr>
      <xdr:spPr>
        <a:xfrm>
          <a:off x="3987800" y="930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43180</xdr:rowOff>
    </xdr:from>
    <xdr:to>
      <xdr:col>19</xdr:col>
      <xdr:colOff>187325</xdr:colOff>
      <xdr:row>54</xdr:row>
      <xdr:rowOff>43180</xdr:rowOff>
    </xdr:to>
    <xdr:cxnSp macro="">
      <xdr:nvCxnSpPr>
        <xdr:cNvPr id="189" name="直線コネクタ 188"/>
        <xdr:cNvCxnSpPr/>
      </xdr:nvCxnSpPr>
      <xdr:spPr>
        <a:xfrm>
          <a:off x="3098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43180</xdr:rowOff>
    </xdr:from>
    <xdr:to>
      <xdr:col>15</xdr:col>
      <xdr:colOff>98425</xdr:colOff>
      <xdr:row>54</xdr:row>
      <xdr:rowOff>43180</xdr:rowOff>
    </xdr:to>
    <xdr:cxnSp macro="">
      <xdr:nvCxnSpPr>
        <xdr:cNvPr id="192" name="直線コネクタ 191"/>
        <xdr:cNvCxnSpPr/>
      </xdr:nvCxnSpPr>
      <xdr:spPr>
        <a:xfrm>
          <a:off x="2209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43180</xdr:rowOff>
    </xdr:to>
    <xdr:cxnSp macro="">
      <xdr:nvCxnSpPr>
        <xdr:cNvPr id="195" name="直線コネクタ 194"/>
        <xdr:cNvCxnSpPr/>
      </xdr:nvCxnSpPr>
      <xdr:spPr>
        <a:xfrm>
          <a:off x="1320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5" name="楕円 204"/>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762000" cy="259045"/>
    <xdr:sp macro="" textlink="">
      <xdr:nvSpPr>
        <xdr:cNvPr id="206" name="扶助費該当値テキスト"/>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163830</xdr:rowOff>
    </xdr:from>
    <xdr:to>
      <xdr:col>20</xdr:col>
      <xdr:colOff>38100</xdr:colOff>
      <xdr:row>54</xdr:row>
      <xdr:rowOff>93980</xdr:rowOff>
    </xdr:to>
    <xdr:sp macro="" textlink="">
      <xdr:nvSpPr>
        <xdr:cNvPr id="207" name="楕円 206"/>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104157</xdr:rowOff>
    </xdr:from>
    <xdr:ext cx="736600" cy="259045"/>
    <xdr:sp macro="" textlink="">
      <xdr:nvSpPr>
        <xdr:cNvPr id="208" name="テキスト ボックス 207"/>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163830</xdr:rowOff>
    </xdr:from>
    <xdr:to>
      <xdr:col>15</xdr:col>
      <xdr:colOff>149225</xdr:colOff>
      <xdr:row>54</xdr:row>
      <xdr:rowOff>93980</xdr:rowOff>
    </xdr:to>
    <xdr:sp macro="" textlink="">
      <xdr:nvSpPr>
        <xdr:cNvPr id="209" name="楕円 208"/>
        <xdr:cNvSpPr/>
      </xdr:nvSpPr>
      <xdr:spPr>
        <a:xfrm>
          <a:off x="3048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104157</xdr:rowOff>
    </xdr:from>
    <xdr:ext cx="762000" cy="259045"/>
    <xdr:sp macro="" textlink="">
      <xdr:nvSpPr>
        <xdr:cNvPr id="210" name="テキスト ボックス 209"/>
        <xdr:cNvSpPr txBox="1"/>
      </xdr:nvSpPr>
      <xdr:spPr>
        <a:xfrm>
          <a:off x="2717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163830</xdr:rowOff>
    </xdr:from>
    <xdr:to>
      <xdr:col>11</xdr:col>
      <xdr:colOff>60325</xdr:colOff>
      <xdr:row>54</xdr:row>
      <xdr:rowOff>93980</xdr:rowOff>
    </xdr:to>
    <xdr:sp macro="" textlink="">
      <xdr:nvSpPr>
        <xdr:cNvPr id="211" name="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3" name="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ポイント悪化した。主な要因として、歳入において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等の経常的収入が減少したことであり、歳出でも繰出金で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保険及び後期高齢者医療特別会計等において、高齢化等を背景に給付額が増加していることなどである。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今後も引き続き、独立採算性の原則に鑑み、受益者負担の適正化や基準外繰出金の見直しに努める必要がある。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56</xdr:row>
      <xdr:rowOff>149860</xdr:rowOff>
    </xdr:to>
    <xdr:cxnSp macro="">
      <xdr:nvCxnSpPr>
        <xdr:cNvPr id="249" name="直線コネクタ 248"/>
        <xdr:cNvCxnSpPr/>
      </xdr:nvCxnSpPr>
      <xdr:spPr>
        <a:xfrm>
          <a:off x="15671800" y="97379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136797</xdr:rowOff>
    </xdr:to>
    <xdr:cxnSp macro="">
      <xdr:nvCxnSpPr>
        <xdr:cNvPr id="252" name="直線コネクタ 251"/>
        <xdr:cNvCxnSpPr/>
      </xdr:nvCxnSpPr>
      <xdr:spPr>
        <a:xfrm>
          <a:off x="14782800" y="9692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56</xdr:row>
      <xdr:rowOff>91077</xdr:rowOff>
    </xdr:to>
    <xdr:cxnSp macro="">
      <xdr:nvCxnSpPr>
        <xdr:cNvPr id="255" name="直線コネクタ 254"/>
        <xdr:cNvCxnSpPr/>
      </xdr:nvCxnSpPr>
      <xdr:spPr>
        <a:xfrm>
          <a:off x="13893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91077</xdr:rowOff>
    </xdr:to>
    <xdr:cxnSp macro="">
      <xdr:nvCxnSpPr>
        <xdr:cNvPr id="258" name="直線コネクタ 257"/>
        <xdr:cNvCxnSpPr/>
      </xdr:nvCxnSpPr>
      <xdr:spPr>
        <a:xfrm>
          <a:off x="13004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0" name="楕円 269"/>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1" name="テキスト ボックス 270"/>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2" name="楕円 271"/>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73" name="テキスト ボックス 272"/>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4" name="楕円 273"/>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5" name="テキスト ボックス 274"/>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6" name="楕円 275"/>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125928</xdr:rowOff>
    </xdr:from>
    <xdr:ext cx="762000" cy="259045"/>
    <xdr:sp macro="" textlink="">
      <xdr:nvSpPr>
        <xdr:cNvPr id="277" name="テキスト ボックス 276"/>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当市は、旧那賀川町及び旧羽ノ浦町と市町合併し、旧１市２町からの負担金で運営していた一部事務組合（消防・衛生）の業務を承継したため、類似団体平均より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ポイント下回っている一方、人件費や物件費の割合が高くなっている。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市単独補助金等については、平成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年８月に「補助金等に関する基本方針」を策定し、各団体の収支状況等を精査した上で決定するほか、団体の統合、再編や補助の終期を設定するなど見直しを行うこととしている。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58420</xdr:rowOff>
    </xdr:to>
    <xdr:cxnSp macro="">
      <xdr:nvCxnSpPr>
        <xdr:cNvPr id="307" name="直線コネクタ 306"/>
        <xdr:cNvCxnSpPr/>
      </xdr:nvCxnSpPr>
      <xdr:spPr>
        <a:xfrm>
          <a:off x="15671800" y="5883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53848</xdr:rowOff>
    </xdr:to>
    <xdr:cxnSp macro="">
      <xdr:nvCxnSpPr>
        <xdr:cNvPr id="310" name="直線コネクタ 309"/>
        <xdr:cNvCxnSpPr/>
      </xdr:nvCxnSpPr>
      <xdr:spPr>
        <a:xfrm>
          <a:off x="14782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62992</xdr:rowOff>
    </xdr:to>
    <xdr:cxnSp macro="">
      <xdr:nvCxnSpPr>
        <xdr:cNvPr id="313" name="直線コネクタ 312"/>
        <xdr:cNvCxnSpPr/>
      </xdr:nvCxnSpPr>
      <xdr:spPr>
        <a:xfrm flipV="1">
          <a:off x="13893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62992</xdr:rowOff>
    </xdr:to>
    <xdr:cxnSp macro="">
      <xdr:nvCxnSpPr>
        <xdr:cNvPr id="316" name="直線コネクタ 315"/>
        <xdr:cNvCxnSpPr/>
      </xdr:nvCxnSpPr>
      <xdr:spPr>
        <a:xfrm>
          <a:off x="13004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6" name="楕円 325"/>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27"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28" name="楕円 327"/>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9" name="テキスト ボックス 328"/>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30" name="楕円 329"/>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31" name="テキスト ボックス 330"/>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2" name="楕円 331"/>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3" name="テキスト ボックス 332"/>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4" name="楕円 333"/>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5" name="テキスト ボックス 334"/>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市債の発行を伴う事業の厳しい精査を行うとともに、高利残債の利率見直し交渉による利子負担の軽減を図っていることなどから公債費に係る経常収支比率は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ポイント下回った。しかし、公債費は約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円となっており、公債費負担は依然として高い。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から本来の対象事業における地方債の発行へシフトしていくことや一般財源確保のために臨時財政対策債発行額の増加が見込まれることから、健全化判断比率の悪化に注意を払いながら、慎重な市債発行により堅実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97608</xdr:rowOff>
    </xdr:to>
    <xdr:cxnSp macro="">
      <xdr:nvCxnSpPr>
        <xdr:cNvPr id="370" name="直線コネクタ 369"/>
        <xdr:cNvCxnSpPr/>
      </xdr:nvCxnSpPr>
      <xdr:spPr>
        <a:xfrm>
          <a:off x="3987800" y="13075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71482</xdr:rowOff>
    </xdr:to>
    <xdr:cxnSp macro="">
      <xdr:nvCxnSpPr>
        <xdr:cNvPr id="373" name="直線コネクタ 372"/>
        <xdr:cNvCxnSpPr/>
      </xdr:nvCxnSpPr>
      <xdr:spPr>
        <a:xfrm flipV="1">
          <a:off x="3098800" y="130755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123734</xdr:rowOff>
    </xdr:to>
    <xdr:cxnSp macro="">
      <xdr:nvCxnSpPr>
        <xdr:cNvPr id="376" name="直線コネクタ 375"/>
        <xdr:cNvCxnSpPr/>
      </xdr:nvCxnSpPr>
      <xdr:spPr>
        <a:xfrm flipV="1">
          <a:off x="2209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123734</xdr:rowOff>
    </xdr:to>
    <xdr:cxnSp macro="">
      <xdr:nvCxnSpPr>
        <xdr:cNvPr id="379" name="直線コネクタ 378"/>
        <xdr:cNvCxnSpPr/>
      </xdr:nvCxnSpPr>
      <xdr:spPr>
        <a:xfrm>
          <a:off x="1320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9" name="楕円 388"/>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0" name="公債費該当値テキスト"/>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1" name="楕円 390"/>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2" name="テキスト ボックス 391"/>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20682</xdr:rowOff>
    </xdr:from>
    <xdr:to>
      <xdr:col>15</xdr:col>
      <xdr:colOff>149225</xdr:colOff>
      <xdr:row>76</xdr:row>
      <xdr:rowOff>122282</xdr:rowOff>
    </xdr:to>
    <xdr:sp macro="" textlink="">
      <xdr:nvSpPr>
        <xdr:cNvPr id="393" name="楕円 392"/>
        <xdr:cNvSpPr/>
      </xdr:nvSpPr>
      <xdr:spPr>
        <a:xfrm>
          <a:off x="3048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132460</xdr:rowOff>
    </xdr:from>
    <xdr:ext cx="762000" cy="259045"/>
    <xdr:sp macro="" textlink="">
      <xdr:nvSpPr>
        <xdr:cNvPr id="394" name="テキスト ボックス 393"/>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ポイント上回っている。主な要因として、歳入において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したことであり、歳出では、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においては類似団体平均を大きく上回った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今後も市税の徴収強化等により一般財源の安定的な確保に努める必要があり、特に人件費では、適正管理を徹底するほか、施設管理において、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公共施設等総合管理計画に基づく各施設の統廃合や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指定管理者制度の導入等による管理コストの軽減に努めることが重要である。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9" name="直線コネクタ 428"/>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78994</xdr:rowOff>
    </xdr:to>
    <xdr:cxnSp macro="">
      <xdr:nvCxnSpPr>
        <xdr:cNvPr id="432" name="直線コネクタ 431"/>
        <xdr:cNvCxnSpPr/>
      </xdr:nvCxnSpPr>
      <xdr:spPr>
        <a:xfrm>
          <a:off x="14782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115570</xdr:rowOff>
    </xdr:to>
    <xdr:cxnSp macro="">
      <xdr:nvCxnSpPr>
        <xdr:cNvPr id="435" name="直線コネクタ 434"/>
        <xdr:cNvCxnSpPr/>
      </xdr:nvCxnSpPr>
      <xdr:spPr>
        <a:xfrm flipV="1">
          <a:off x="13893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115570</xdr:rowOff>
    </xdr:to>
    <xdr:cxnSp macro="">
      <xdr:nvCxnSpPr>
        <xdr:cNvPr id="438" name="直線コネクタ 437"/>
        <xdr:cNvCxnSpPr/>
      </xdr:nvCxnSpPr>
      <xdr:spPr>
        <a:xfrm>
          <a:off x="13004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8" name="楕円 447"/>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9"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4" name="楕円 453"/>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5" name="テキスト ボックス 454"/>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6" name="楕円 455"/>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7" name="テキスト ボックス 456"/>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54871</xdr:rowOff>
    </xdr:from>
    <xdr:to>
      <xdr:col>29</xdr:col>
      <xdr:colOff>127000</xdr:colOff>
      <xdr:row>14</xdr:row>
      <xdr:rowOff>66954</xdr:rowOff>
    </xdr:to>
    <xdr:cxnSp macro="">
      <xdr:nvCxnSpPr>
        <xdr:cNvPr id="52" name="直線コネクタ 51"/>
        <xdr:cNvCxnSpPr/>
      </xdr:nvCxnSpPr>
      <xdr:spPr bwMode="auto">
        <a:xfrm flipV="1">
          <a:off x="5003800" y="2502796"/>
          <a:ext cx="6477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66954</xdr:rowOff>
    </xdr:from>
    <xdr:to>
      <xdr:col>26</xdr:col>
      <xdr:colOff>50800</xdr:colOff>
      <xdr:row>14</xdr:row>
      <xdr:rowOff>80099</xdr:rowOff>
    </xdr:to>
    <xdr:cxnSp macro="">
      <xdr:nvCxnSpPr>
        <xdr:cNvPr id="55" name="直線コネクタ 54"/>
        <xdr:cNvCxnSpPr/>
      </xdr:nvCxnSpPr>
      <xdr:spPr bwMode="auto">
        <a:xfrm flipV="1">
          <a:off x="4305300" y="2514879"/>
          <a:ext cx="6985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80099</xdr:rowOff>
    </xdr:from>
    <xdr:to>
      <xdr:col>22</xdr:col>
      <xdr:colOff>114300</xdr:colOff>
      <xdr:row>14</xdr:row>
      <xdr:rowOff>129330</xdr:rowOff>
    </xdr:to>
    <xdr:cxnSp macro="">
      <xdr:nvCxnSpPr>
        <xdr:cNvPr id="58" name="直線コネクタ 57"/>
        <xdr:cNvCxnSpPr/>
      </xdr:nvCxnSpPr>
      <xdr:spPr bwMode="auto">
        <a:xfrm flipV="1">
          <a:off x="3606800" y="2528024"/>
          <a:ext cx="6985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125182</xdr:rowOff>
    </xdr:from>
    <xdr:to>
      <xdr:col>18</xdr:col>
      <xdr:colOff>177800</xdr:colOff>
      <xdr:row>14</xdr:row>
      <xdr:rowOff>129330</xdr:rowOff>
    </xdr:to>
    <xdr:cxnSp macro="">
      <xdr:nvCxnSpPr>
        <xdr:cNvPr id="61" name="直線コネクタ 60"/>
        <xdr:cNvCxnSpPr/>
      </xdr:nvCxnSpPr>
      <xdr:spPr bwMode="auto">
        <a:xfrm>
          <a:off x="2908300" y="257310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4071</xdr:rowOff>
    </xdr:from>
    <xdr:to>
      <xdr:col>29</xdr:col>
      <xdr:colOff>177800</xdr:colOff>
      <xdr:row>14</xdr:row>
      <xdr:rowOff>105671</xdr:rowOff>
    </xdr:to>
    <xdr:sp macro="" textlink="">
      <xdr:nvSpPr>
        <xdr:cNvPr id="71" name="楕円 70"/>
        <xdr:cNvSpPr/>
      </xdr:nvSpPr>
      <xdr:spPr bwMode="auto">
        <a:xfrm>
          <a:off x="5600700" y="245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20598</xdr:rowOff>
    </xdr:from>
    <xdr:ext cx="762000" cy="259045"/>
    <xdr:sp macro="" textlink="">
      <xdr:nvSpPr>
        <xdr:cNvPr id="72" name="人口1人当たり決算額の推移該当値テキスト130"/>
        <xdr:cNvSpPr txBox="1"/>
      </xdr:nvSpPr>
      <xdr:spPr>
        <a:xfrm>
          <a:off x="5740400" y="229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16154</xdr:rowOff>
    </xdr:from>
    <xdr:to>
      <xdr:col>26</xdr:col>
      <xdr:colOff>101600</xdr:colOff>
      <xdr:row>14</xdr:row>
      <xdr:rowOff>117754</xdr:rowOff>
    </xdr:to>
    <xdr:sp macro="" textlink="">
      <xdr:nvSpPr>
        <xdr:cNvPr id="73" name="楕円 72"/>
        <xdr:cNvSpPr/>
      </xdr:nvSpPr>
      <xdr:spPr bwMode="auto">
        <a:xfrm>
          <a:off x="4953000" y="246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127931</xdr:rowOff>
    </xdr:from>
    <xdr:ext cx="736600" cy="259045"/>
    <xdr:sp macro="" textlink="">
      <xdr:nvSpPr>
        <xdr:cNvPr id="74" name="テキスト ボックス 73"/>
        <xdr:cNvSpPr txBox="1"/>
      </xdr:nvSpPr>
      <xdr:spPr>
        <a:xfrm>
          <a:off x="4622800" y="22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29299</xdr:rowOff>
    </xdr:from>
    <xdr:to>
      <xdr:col>22</xdr:col>
      <xdr:colOff>165100</xdr:colOff>
      <xdr:row>14</xdr:row>
      <xdr:rowOff>130899</xdr:rowOff>
    </xdr:to>
    <xdr:sp macro="" textlink="">
      <xdr:nvSpPr>
        <xdr:cNvPr id="75" name="楕円 74"/>
        <xdr:cNvSpPr/>
      </xdr:nvSpPr>
      <xdr:spPr bwMode="auto">
        <a:xfrm>
          <a:off x="4254500" y="247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141076</xdr:rowOff>
    </xdr:from>
    <xdr:ext cx="762000" cy="259045"/>
    <xdr:sp macro="" textlink="">
      <xdr:nvSpPr>
        <xdr:cNvPr id="76" name="テキスト ボックス 75"/>
        <xdr:cNvSpPr txBox="1"/>
      </xdr:nvSpPr>
      <xdr:spPr>
        <a:xfrm>
          <a:off x="3924300" y="224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78530</xdr:rowOff>
    </xdr:from>
    <xdr:to>
      <xdr:col>19</xdr:col>
      <xdr:colOff>38100</xdr:colOff>
      <xdr:row>15</xdr:row>
      <xdr:rowOff>8680</xdr:rowOff>
    </xdr:to>
    <xdr:sp macro="" textlink="">
      <xdr:nvSpPr>
        <xdr:cNvPr id="77" name="楕円 76"/>
        <xdr:cNvSpPr/>
      </xdr:nvSpPr>
      <xdr:spPr bwMode="auto">
        <a:xfrm>
          <a:off x="35560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18857</xdr:rowOff>
    </xdr:from>
    <xdr:ext cx="762000" cy="259045"/>
    <xdr:sp macro="" textlink="">
      <xdr:nvSpPr>
        <xdr:cNvPr id="78" name="テキスト ボックス 77"/>
        <xdr:cNvSpPr txBox="1"/>
      </xdr:nvSpPr>
      <xdr:spPr>
        <a:xfrm>
          <a:off x="3225800" y="22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74382</xdr:rowOff>
    </xdr:from>
    <xdr:to>
      <xdr:col>15</xdr:col>
      <xdr:colOff>101600</xdr:colOff>
      <xdr:row>15</xdr:row>
      <xdr:rowOff>4532</xdr:rowOff>
    </xdr:to>
    <xdr:sp macro="" textlink="">
      <xdr:nvSpPr>
        <xdr:cNvPr id="79" name="楕円 78"/>
        <xdr:cNvSpPr/>
      </xdr:nvSpPr>
      <xdr:spPr bwMode="auto">
        <a:xfrm>
          <a:off x="28575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14709</xdr:rowOff>
    </xdr:from>
    <xdr:ext cx="762000" cy="259045"/>
    <xdr:sp macro="" textlink="">
      <xdr:nvSpPr>
        <xdr:cNvPr id="80" name="テキスト ボックス 79"/>
        <xdr:cNvSpPr txBox="1"/>
      </xdr:nvSpPr>
      <xdr:spPr>
        <a:xfrm>
          <a:off x="2527300" y="22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71679</xdr:rowOff>
    </xdr:from>
    <xdr:to>
      <xdr:col>29</xdr:col>
      <xdr:colOff>127000</xdr:colOff>
      <xdr:row>37</xdr:row>
      <xdr:rowOff>99316</xdr:rowOff>
    </xdr:to>
    <xdr:cxnSp macro="">
      <xdr:nvCxnSpPr>
        <xdr:cNvPr id="112" name="直線コネクタ 111"/>
        <xdr:cNvCxnSpPr/>
      </xdr:nvCxnSpPr>
      <xdr:spPr bwMode="auto">
        <a:xfrm flipV="1">
          <a:off x="5003800" y="7196379"/>
          <a:ext cx="647700" cy="2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55037</xdr:rowOff>
    </xdr:from>
    <xdr:to>
      <xdr:col>26</xdr:col>
      <xdr:colOff>50800</xdr:colOff>
      <xdr:row>37</xdr:row>
      <xdr:rowOff>99316</xdr:rowOff>
    </xdr:to>
    <xdr:cxnSp macro="">
      <xdr:nvCxnSpPr>
        <xdr:cNvPr id="115" name="直線コネクタ 114"/>
        <xdr:cNvCxnSpPr/>
      </xdr:nvCxnSpPr>
      <xdr:spPr bwMode="auto">
        <a:xfrm>
          <a:off x="4305300" y="7179737"/>
          <a:ext cx="698500" cy="4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55037</xdr:rowOff>
    </xdr:from>
    <xdr:to>
      <xdr:col>22</xdr:col>
      <xdr:colOff>114300</xdr:colOff>
      <xdr:row>37</xdr:row>
      <xdr:rowOff>71382</xdr:rowOff>
    </xdr:to>
    <xdr:cxnSp macro="">
      <xdr:nvCxnSpPr>
        <xdr:cNvPr id="118" name="直線コネクタ 117"/>
        <xdr:cNvCxnSpPr/>
      </xdr:nvCxnSpPr>
      <xdr:spPr bwMode="auto">
        <a:xfrm flipV="1">
          <a:off x="3606800" y="7179737"/>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71382</xdr:rowOff>
    </xdr:from>
    <xdr:to>
      <xdr:col>18</xdr:col>
      <xdr:colOff>177800</xdr:colOff>
      <xdr:row>37</xdr:row>
      <xdr:rowOff>95110</xdr:rowOff>
    </xdr:to>
    <xdr:cxnSp macro="">
      <xdr:nvCxnSpPr>
        <xdr:cNvPr id="121" name="直線コネクタ 120"/>
        <xdr:cNvCxnSpPr/>
      </xdr:nvCxnSpPr>
      <xdr:spPr bwMode="auto">
        <a:xfrm flipV="1">
          <a:off x="2908300" y="7196082"/>
          <a:ext cx="6985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20879</xdr:rowOff>
    </xdr:from>
    <xdr:to>
      <xdr:col>29</xdr:col>
      <xdr:colOff>177800</xdr:colOff>
      <xdr:row>37</xdr:row>
      <xdr:rowOff>122479</xdr:rowOff>
    </xdr:to>
    <xdr:sp macro="" textlink="">
      <xdr:nvSpPr>
        <xdr:cNvPr id="131" name="楕円 130"/>
        <xdr:cNvSpPr/>
      </xdr:nvSpPr>
      <xdr:spPr bwMode="auto">
        <a:xfrm>
          <a:off x="5600700" y="714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164406</xdr:rowOff>
    </xdr:from>
    <xdr:ext cx="762000" cy="259045"/>
    <xdr:sp macro="" textlink="">
      <xdr:nvSpPr>
        <xdr:cNvPr id="132" name="人口1人当たり決算額の推移該当値テキスト445"/>
        <xdr:cNvSpPr txBox="1"/>
      </xdr:nvSpPr>
      <xdr:spPr>
        <a:xfrm>
          <a:off x="5740400" y="711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48516</xdr:rowOff>
    </xdr:from>
    <xdr:to>
      <xdr:col>26</xdr:col>
      <xdr:colOff>101600</xdr:colOff>
      <xdr:row>37</xdr:row>
      <xdr:rowOff>150116</xdr:rowOff>
    </xdr:to>
    <xdr:sp macro="" textlink="">
      <xdr:nvSpPr>
        <xdr:cNvPr id="133" name="楕円 132"/>
        <xdr:cNvSpPr/>
      </xdr:nvSpPr>
      <xdr:spPr bwMode="auto">
        <a:xfrm>
          <a:off x="4953000" y="717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134893</xdr:rowOff>
    </xdr:from>
    <xdr:ext cx="736600" cy="259045"/>
    <xdr:sp macro="" textlink="">
      <xdr:nvSpPr>
        <xdr:cNvPr id="134" name="テキスト ボックス 133"/>
        <xdr:cNvSpPr txBox="1"/>
      </xdr:nvSpPr>
      <xdr:spPr>
        <a:xfrm>
          <a:off x="4622800" y="725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4237</xdr:rowOff>
    </xdr:from>
    <xdr:to>
      <xdr:col>22</xdr:col>
      <xdr:colOff>165100</xdr:colOff>
      <xdr:row>37</xdr:row>
      <xdr:rowOff>105837</xdr:rowOff>
    </xdr:to>
    <xdr:sp macro="" textlink="">
      <xdr:nvSpPr>
        <xdr:cNvPr id="135" name="楕円 134"/>
        <xdr:cNvSpPr/>
      </xdr:nvSpPr>
      <xdr:spPr bwMode="auto">
        <a:xfrm>
          <a:off x="42545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90614</xdr:rowOff>
    </xdr:from>
    <xdr:ext cx="762000" cy="259045"/>
    <xdr:sp macro="" textlink="">
      <xdr:nvSpPr>
        <xdr:cNvPr id="136" name="テキスト ボックス 135"/>
        <xdr:cNvSpPr txBox="1"/>
      </xdr:nvSpPr>
      <xdr:spPr>
        <a:xfrm>
          <a:off x="3924300" y="72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20582</xdr:rowOff>
    </xdr:from>
    <xdr:to>
      <xdr:col>19</xdr:col>
      <xdr:colOff>38100</xdr:colOff>
      <xdr:row>37</xdr:row>
      <xdr:rowOff>122182</xdr:rowOff>
    </xdr:to>
    <xdr:sp macro="" textlink="">
      <xdr:nvSpPr>
        <xdr:cNvPr id="137" name="楕円 136"/>
        <xdr:cNvSpPr/>
      </xdr:nvSpPr>
      <xdr:spPr bwMode="auto">
        <a:xfrm>
          <a:off x="35560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106959</xdr:rowOff>
    </xdr:from>
    <xdr:ext cx="762000" cy="259045"/>
    <xdr:sp macro="" textlink="">
      <xdr:nvSpPr>
        <xdr:cNvPr id="138" name="テキスト ボックス 137"/>
        <xdr:cNvSpPr txBox="1"/>
      </xdr:nvSpPr>
      <xdr:spPr>
        <a:xfrm>
          <a:off x="3225800" y="72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44310</xdr:rowOff>
    </xdr:from>
    <xdr:to>
      <xdr:col>15</xdr:col>
      <xdr:colOff>101600</xdr:colOff>
      <xdr:row>37</xdr:row>
      <xdr:rowOff>145910</xdr:rowOff>
    </xdr:to>
    <xdr:sp macro="" textlink="">
      <xdr:nvSpPr>
        <xdr:cNvPr id="139" name="楕円 138"/>
        <xdr:cNvSpPr/>
      </xdr:nvSpPr>
      <xdr:spPr bwMode="auto">
        <a:xfrm>
          <a:off x="2857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130687</xdr:rowOff>
    </xdr:from>
    <xdr:ext cx="762000" cy="259045"/>
    <xdr:sp macro="" textlink="">
      <xdr:nvSpPr>
        <xdr:cNvPr id="140" name="テキスト ボックス 139"/>
        <xdr:cNvSpPr txBox="1"/>
      </xdr:nvSpPr>
      <xdr:spPr>
        <a:xfrm>
          <a:off x="2527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29172</xdr:rowOff>
    </xdr:from>
    <xdr:to>
      <xdr:col>24</xdr:col>
      <xdr:colOff>63500</xdr:colOff>
      <xdr:row>34</xdr:row>
      <xdr:rowOff>40684</xdr:rowOff>
    </xdr:to>
    <xdr:cxnSp macro="">
      <xdr:nvCxnSpPr>
        <xdr:cNvPr id="63" name="直線コネクタ 62"/>
        <xdr:cNvCxnSpPr/>
      </xdr:nvCxnSpPr>
      <xdr:spPr>
        <a:xfrm>
          <a:off x="3797300" y="5858472"/>
          <a:ext cx="8382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29172</xdr:rowOff>
    </xdr:from>
    <xdr:to>
      <xdr:col>19</xdr:col>
      <xdr:colOff>177800</xdr:colOff>
      <xdr:row>34</xdr:row>
      <xdr:rowOff>42088</xdr:rowOff>
    </xdr:to>
    <xdr:cxnSp macro="">
      <xdr:nvCxnSpPr>
        <xdr:cNvPr id="66" name="直線コネクタ 65"/>
        <xdr:cNvCxnSpPr/>
      </xdr:nvCxnSpPr>
      <xdr:spPr>
        <a:xfrm flipV="1">
          <a:off x="2908300" y="585847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42088</xdr:rowOff>
    </xdr:from>
    <xdr:to>
      <xdr:col>15</xdr:col>
      <xdr:colOff>50800</xdr:colOff>
      <xdr:row>34</xdr:row>
      <xdr:rowOff>83970</xdr:rowOff>
    </xdr:to>
    <xdr:cxnSp macro="">
      <xdr:nvCxnSpPr>
        <xdr:cNvPr id="69" name="直線コネクタ 68"/>
        <xdr:cNvCxnSpPr/>
      </xdr:nvCxnSpPr>
      <xdr:spPr>
        <a:xfrm flipV="1">
          <a:off x="2019300" y="5871388"/>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76590</xdr:rowOff>
    </xdr:from>
    <xdr:to>
      <xdr:col>10</xdr:col>
      <xdr:colOff>114300</xdr:colOff>
      <xdr:row>34</xdr:row>
      <xdr:rowOff>83970</xdr:rowOff>
    </xdr:to>
    <xdr:cxnSp macro="">
      <xdr:nvCxnSpPr>
        <xdr:cNvPr id="72" name="直線コネクタ 71"/>
        <xdr:cNvCxnSpPr/>
      </xdr:nvCxnSpPr>
      <xdr:spPr>
        <a:xfrm>
          <a:off x="1130300" y="590589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161334</xdr:rowOff>
    </xdr:from>
    <xdr:to>
      <xdr:col>24</xdr:col>
      <xdr:colOff>114300</xdr:colOff>
      <xdr:row>34</xdr:row>
      <xdr:rowOff>91484</xdr:rowOff>
    </xdr:to>
    <xdr:sp macro="" textlink="">
      <xdr:nvSpPr>
        <xdr:cNvPr id="82" name="楕円 81"/>
        <xdr:cNvSpPr/>
      </xdr:nvSpPr>
      <xdr:spPr>
        <a:xfrm>
          <a:off x="4584700" y="58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12761</xdr:rowOff>
    </xdr:from>
    <xdr:ext cx="534377" cy="259045"/>
    <xdr:sp macro="" textlink="">
      <xdr:nvSpPr>
        <xdr:cNvPr id="83" name="人件費該当値テキスト"/>
        <xdr:cNvSpPr txBox="1"/>
      </xdr:nvSpPr>
      <xdr:spPr>
        <a:xfrm>
          <a:off x="4686300" y="56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149822</xdr:rowOff>
    </xdr:from>
    <xdr:to>
      <xdr:col>20</xdr:col>
      <xdr:colOff>38100</xdr:colOff>
      <xdr:row>34</xdr:row>
      <xdr:rowOff>79972</xdr:rowOff>
    </xdr:to>
    <xdr:sp macro="" textlink="">
      <xdr:nvSpPr>
        <xdr:cNvPr id="84" name="楕円 83"/>
        <xdr:cNvSpPr/>
      </xdr:nvSpPr>
      <xdr:spPr>
        <a:xfrm>
          <a:off x="3746500" y="58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96499</xdr:rowOff>
    </xdr:from>
    <xdr:ext cx="534377" cy="259045"/>
    <xdr:sp macro="" textlink="">
      <xdr:nvSpPr>
        <xdr:cNvPr id="85" name="テキスト ボックス 84"/>
        <xdr:cNvSpPr txBox="1"/>
      </xdr:nvSpPr>
      <xdr:spPr>
        <a:xfrm>
          <a:off x="3530111" y="55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162738</xdr:rowOff>
    </xdr:from>
    <xdr:to>
      <xdr:col>15</xdr:col>
      <xdr:colOff>101600</xdr:colOff>
      <xdr:row>34</xdr:row>
      <xdr:rowOff>92888</xdr:rowOff>
    </xdr:to>
    <xdr:sp macro="" textlink="">
      <xdr:nvSpPr>
        <xdr:cNvPr id="86" name="楕円 85"/>
        <xdr:cNvSpPr/>
      </xdr:nvSpPr>
      <xdr:spPr>
        <a:xfrm>
          <a:off x="28575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109415</xdr:rowOff>
    </xdr:from>
    <xdr:ext cx="534377" cy="259045"/>
    <xdr:sp macro="" textlink="">
      <xdr:nvSpPr>
        <xdr:cNvPr id="87" name="テキスト ボックス 86"/>
        <xdr:cNvSpPr txBox="1"/>
      </xdr:nvSpPr>
      <xdr:spPr>
        <a:xfrm>
          <a:off x="2641111" y="55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33170</xdr:rowOff>
    </xdr:from>
    <xdr:to>
      <xdr:col>10</xdr:col>
      <xdr:colOff>165100</xdr:colOff>
      <xdr:row>34</xdr:row>
      <xdr:rowOff>134770</xdr:rowOff>
    </xdr:to>
    <xdr:sp macro="" textlink="">
      <xdr:nvSpPr>
        <xdr:cNvPr id="88" name="楕円 87"/>
        <xdr:cNvSpPr/>
      </xdr:nvSpPr>
      <xdr:spPr>
        <a:xfrm>
          <a:off x="1968500" y="5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151297</xdr:rowOff>
    </xdr:from>
    <xdr:ext cx="534377" cy="259045"/>
    <xdr:sp macro="" textlink="">
      <xdr:nvSpPr>
        <xdr:cNvPr id="89" name="テキスト ボックス 88"/>
        <xdr:cNvSpPr txBox="1"/>
      </xdr:nvSpPr>
      <xdr:spPr>
        <a:xfrm>
          <a:off x="1752111" y="56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25790</xdr:rowOff>
    </xdr:from>
    <xdr:to>
      <xdr:col>6</xdr:col>
      <xdr:colOff>38100</xdr:colOff>
      <xdr:row>34</xdr:row>
      <xdr:rowOff>127390</xdr:rowOff>
    </xdr:to>
    <xdr:sp macro="" textlink="">
      <xdr:nvSpPr>
        <xdr:cNvPr id="90" name="楕円 89"/>
        <xdr:cNvSpPr/>
      </xdr:nvSpPr>
      <xdr:spPr>
        <a:xfrm>
          <a:off x="1079500" y="5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143917</xdr:rowOff>
    </xdr:from>
    <xdr:ext cx="534377" cy="259045"/>
    <xdr:sp macro="" textlink="">
      <xdr:nvSpPr>
        <xdr:cNvPr id="91" name="テキスト ボックス 90"/>
        <xdr:cNvSpPr txBox="1"/>
      </xdr:nvSpPr>
      <xdr:spPr>
        <a:xfrm>
          <a:off x="863111" y="56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65634</xdr:rowOff>
    </xdr:from>
    <xdr:to>
      <xdr:col>24</xdr:col>
      <xdr:colOff>63500</xdr:colOff>
      <xdr:row>56</xdr:row>
      <xdr:rowOff>88200</xdr:rowOff>
    </xdr:to>
    <xdr:cxnSp macro="">
      <xdr:nvCxnSpPr>
        <xdr:cNvPr id="123" name="直線コネクタ 122"/>
        <xdr:cNvCxnSpPr/>
      </xdr:nvCxnSpPr>
      <xdr:spPr>
        <a:xfrm flipV="1">
          <a:off x="3797300" y="9666834"/>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88200</xdr:rowOff>
    </xdr:from>
    <xdr:to>
      <xdr:col>19</xdr:col>
      <xdr:colOff>177800</xdr:colOff>
      <xdr:row>56</xdr:row>
      <xdr:rowOff>108920</xdr:rowOff>
    </xdr:to>
    <xdr:cxnSp macro="">
      <xdr:nvCxnSpPr>
        <xdr:cNvPr id="126" name="直線コネクタ 125"/>
        <xdr:cNvCxnSpPr/>
      </xdr:nvCxnSpPr>
      <xdr:spPr>
        <a:xfrm flipV="1">
          <a:off x="2908300" y="9689400"/>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108920</xdr:rowOff>
    </xdr:from>
    <xdr:to>
      <xdr:col>15</xdr:col>
      <xdr:colOff>50800</xdr:colOff>
      <xdr:row>56</xdr:row>
      <xdr:rowOff>136908</xdr:rowOff>
    </xdr:to>
    <xdr:cxnSp macro="">
      <xdr:nvCxnSpPr>
        <xdr:cNvPr id="129" name="直線コネクタ 128"/>
        <xdr:cNvCxnSpPr/>
      </xdr:nvCxnSpPr>
      <xdr:spPr>
        <a:xfrm flipV="1">
          <a:off x="2019300" y="9710120"/>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136908</xdr:rowOff>
    </xdr:from>
    <xdr:to>
      <xdr:col>10</xdr:col>
      <xdr:colOff>114300</xdr:colOff>
      <xdr:row>56</xdr:row>
      <xdr:rowOff>158641</xdr:rowOff>
    </xdr:to>
    <xdr:cxnSp macro="">
      <xdr:nvCxnSpPr>
        <xdr:cNvPr id="132" name="直線コネクタ 131"/>
        <xdr:cNvCxnSpPr/>
      </xdr:nvCxnSpPr>
      <xdr:spPr>
        <a:xfrm flipV="1">
          <a:off x="1130300" y="9738108"/>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14834</xdr:rowOff>
    </xdr:from>
    <xdr:to>
      <xdr:col>24</xdr:col>
      <xdr:colOff>114300</xdr:colOff>
      <xdr:row>56</xdr:row>
      <xdr:rowOff>116434</xdr:rowOff>
    </xdr:to>
    <xdr:sp macro="" textlink="">
      <xdr:nvSpPr>
        <xdr:cNvPr id="142" name="楕円 141"/>
        <xdr:cNvSpPr/>
      </xdr:nvSpPr>
      <xdr:spPr>
        <a:xfrm>
          <a:off x="4584700" y="96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37711</xdr:rowOff>
    </xdr:from>
    <xdr:ext cx="534377" cy="259045"/>
    <xdr:sp macro="" textlink="">
      <xdr:nvSpPr>
        <xdr:cNvPr id="143" name="物件費該当値テキスト"/>
        <xdr:cNvSpPr txBox="1"/>
      </xdr:nvSpPr>
      <xdr:spPr>
        <a:xfrm>
          <a:off x="4686300" y="94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37400</xdr:rowOff>
    </xdr:from>
    <xdr:to>
      <xdr:col>20</xdr:col>
      <xdr:colOff>38100</xdr:colOff>
      <xdr:row>56</xdr:row>
      <xdr:rowOff>139000</xdr:rowOff>
    </xdr:to>
    <xdr:sp macro="" textlink="">
      <xdr:nvSpPr>
        <xdr:cNvPr id="144" name="楕円 143"/>
        <xdr:cNvSpPr/>
      </xdr:nvSpPr>
      <xdr:spPr>
        <a:xfrm>
          <a:off x="3746500" y="9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155527</xdr:rowOff>
    </xdr:from>
    <xdr:ext cx="534377" cy="259045"/>
    <xdr:sp macro="" textlink="">
      <xdr:nvSpPr>
        <xdr:cNvPr id="145" name="テキスト ボックス 144"/>
        <xdr:cNvSpPr txBox="1"/>
      </xdr:nvSpPr>
      <xdr:spPr>
        <a:xfrm>
          <a:off x="3530111" y="9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58120</xdr:rowOff>
    </xdr:from>
    <xdr:to>
      <xdr:col>15</xdr:col>
      <xdr:colOff>101600</xdr:colOff>
      <xdr:row>56</xdr:row>
      <xdr:rowOff>159720</xdr:rowOff>
    </xdr:to>
    <xdr:sp macro="" textlink="">
      <xdr:nvSpPr>
        <xdr:cNvPr id="146" name="楕円 145"/>
        <xdr:cNvSpPr/>
      </xdr:nvSpPr>
      <xdr:spPr>
        <a:xfrm>
          <a:off x="2857500" y="96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4797</xdr:rowOff>
    </xdr:from>
    <xdr:ext cx="534377" cy="259045"/>
    <xdr:sp macro="" textlink="">
      <xdr:nvSpPr>
        <xdr:cNvPr id="147" name="テキスト ボックス 146"/>
        <xdr:cNvSpPr txBox="1"/>
      </xdr:nvSpPr>
      <xdr:spPr>
        <a:xfrm>
          <a:off x="2641111" y="94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86108</xdr:rowOff>
    </xdr:from>
    <xdr:to>
      <xdr:col>10</xdr:col>
      <xdr:colOff>165100</xdr:colOff>
      <xdr:row>57</xdr:row>
      <xdr:rowOff>16258</xdr:rowOff>
    </xdr:to>
    <xdr:sp macro="" textlink="">
      <xdr:nvSpPr>
        <xdr:cNvPr id="148" name="楕円 147"/>
        <xdr:cNvSpPr/>
      </xdr:nvSpPr>
      <xdr:spPr>
        <a:xfrm>
          <a:off x="19685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32785</xdr:rowOff>
    </xdr:from>
    <xdr:ext cx="534377" cy="259045"/>
    <xdr:sp macro="" textlink="">
      <xdr:nvSpPr>
        <xdr:cNvPr id="149" name="テキスト ボックス 148"/>
        <xdr:cNvSpPr txBox="1"/>
      </xdr:nvSpPr>
      <xdr:spPr>
        <a:xfrm>
          <a:off x="1752111" y="94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107841</xdr:rowOff>
    </xdr:from>
    <xdr:to>
      <xdr:col>6</xdr:col>
      <xdr:colOff>38100</xdr:colOff>
      <xdr:row>57</xdr:row>
      <xdr:rowOff>37991</xdr:rowOff>
    </xdr:to>
    <xdr:sp macro="" textlink="">
      <xdr:nvSpPr>
        <xdr:cNvPr id="150" name="楕円 149"/>
        <xdr:cNvSpPr/>
      </xdr:nvSpPr>
      <xdr:spPr>
        <a:xfrm>
          <a:off x="1079500" y="97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29118</xdr:rowOff>
    </xdr:from>
    <xdr:ext cx="534377" cy="259045"/>
    <xdr:sp macro="" textlink="">
      <xdr:nvSpPr>
        <xdr:cNvPr id="151" name="テキスト ボックス 150"/>
        <xdr:cNvSpPr txBox="1"/>
      </xdr:nvSpPr>
      <xdr:spPr>
        <a:xfrm>
          <a:off x="863111" y="980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159359</xdr:rowOff>
    </xdr:from>
    <xdr:to>
      <xdr:col>24</xdr:col>
      <xdr:colOff>63500</xdr:colOff>
      <xdr:row>78</xdr:row>
      <xdr:rowOff>1671</xdr:rowOff>
    </xdr:to>
    <xdr:cxnSp macro="">
      <xdr:nvCxnSpPr>
        <xdr:cNvPr id="178" name="直線コネクタ 177"/>
        <xdr:cNvCxnSpPr/>
      </xdr:nvCxnSpPr>
      <xdr:spPr>
        <a:xfrm flipV="1">
          <a:off x="3797300" y="13361009"/>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1671</xdr:rowOff>
    </xdr:from>
    <xdr:to>
      <xdr:col>19</xdr:col>
      <xdr:colOff>177800</xdr:colOff>
      <xdr:row>78</xdr:row>
      <xdr:rowOff>3501</xdr:rowOff>
    </xdr:to>
    <xdr:cxnSp macro="">
      <xdr:nvCxnSpPr>
        <xdr:cNvPr id="181" name="直線コネクタ 180"/>
        <xdr:cNvCxnSpPr/>
      </xdr:nvCxnSpPr>
      <xdr:spPr>
        <a:xfrm flipV="1">
          <a:off x="2908300" y="1337477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xdr:rowOff>
    </xdr:from>
    <xdr:to>
      <xdr:col>15</xdr:col>
      <xdr:colOff>50800</xdr:colOff>
      <xdr:row>78</xdr:row>
      <xdr:rowOff>3501</xdr:rowOff>
    </xdr:to>
    <xdr:cxnSp macro="">
      <xdr:nvCxnSpPr>
        <xdr:cNvPr id="184" name="直線コネクタ 183"/>
        <xdr:cNvCxnSpPr/>
      </xdr:nvCxnSpPr>
      <xdr:spPr>
        <a:xfrm>
          <a:off x="2019300" y="133736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xdr:rowOff>
    </xdr:from>
    <xdr:to>
      <xdr:col>10</xdr:col>
      <xdr:colOff>114300</xdr:colOff>
      <xdr:row>78</xdr:row>
      <xdr:rowOff>4460</xdr:rowOff>
    </xdr:to>
    <xdr:cxnSp macro="">
      <xdr:nvCxnSpPr>
        <xdr:cNvPr id="187" name="直線コネクタ 186"/>
        <xdr:cNvCxnSpPr/>
      </xdr:nvCxnSpPr>
      <xdr:spPr>
        <a:xfrm flipV="1">
          <a:off x="1130300" y="13373629"/>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108559</xdr:rowOff>
    </xdr:from>
    <xdr:to>
      <xdr:col>24</xdr:col>
      <xdr:colOff>114300</xdr:colOff>
      <xdr:row>78</xdr:row>
      <xdr:rowOff>38709</xdr:rowOff>
    </xdr:to>
    <xdr:sp macro="" textlink="">
      <xdr:nvSpPr>
        <xdr:cNvPr id="197" name="楕円 196"/>
        <xdr:cNvSpPr/>
      </xdr:nvSpPr>
      <xdr:spPr>
        <a:xfrm>
          <a:off x="45847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86986</xdr:rowOff>
    </xdr:from>
    <xdr:ext cx="469744" cy="259045"/>
    <xdr:sp macro="" textlink="">
      <xdr:nvSpPr>
        <xdr:cNvPr id="198" name="維持補修費該当値テキスト"/>
        <xdr:cNvSpPr txBox="1"/>
      </xdr:nvSpPr>
      <xdr:spPr>
        <a:xfrm>
          <a:off x="4686300" y="132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122321</xdr:rowOff>
    </xdr:from>
    <xdr:to>
      <xdr:col>20</xdr:col>
      <xdr:colOff>38100</xdr:colOff>
      <xdr:row>78</xdr:row>
      <xdr:rowOff>52471</xdr:rowOff>
    </xdr:to>
    <xdr:sp macro="" textlink="">
      <xdr:nvSpPr>
        <xdr:cNvPr id="199" name="楕円 198"/>
        <xdr:cNvSpPr/>
      </xdr:nvSpPr>
      <xdr:spPr>
        <a:xfrm>
          <a:off x="3746500" y="133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43598</xdr:rowOff>
    </xdr:from>
    <xdr:ext cx="469744" cy="259045"/>
    <xdr:sp macro="" textlink="">
      <xdr:nvSpPr>
        <xdr:cNvPr id="200" name="テキスト ボックス 199"/>
        <xdr:cNvSpPr txBox="1"/>
      </xdr:nvSpPr>
      <xdr:spPr>
        <a:xfrm>
          <a:off x="3562428" y="1341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124151</xdr:rowOff>
    </xdr:from>
    <xdr:to>
      <xdr:col>15</xdr:col>
      <xdr:colOff>101600</xdr:colOff>
      <xdr:row>78</xdr:row>
      <xdr:rowOff>54301</xdr:rowOff>
    </xdr:to>
    <xdr:sp macro="" textlink="">
      <xdr:nvSpPr>
        <xdr:cNvPr id="201" name="楕円 200"/>
        <xdr:cNvSpPr/>
      </xdr:nvSpPr>
      <xdr:spPr>
        <a:xfrm>
          <a:off x="2857500" y="133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45428</xdr:rowOff>
    </xdr:from>
    <xdr:ext cx="469744" cy="259045"/>
    <xdr:sp macro="" textlink="">
      <xdr:nvSpPr>
        <xdr:cNvPr id="202" name="テキスト ボックス 201"/>
        <xdr:cNvSpPr txBox="1"/>
      </xdr:nvSpPr>
      <xdr:spPr>
        <a:xfrm>
          <a:off x="2673428" y="1341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121179</xdr:rowOff>
    </xdr:from>
    <xdr:to>
      <xdr:col>10</xdr:col>
      <xdr:colOff>165100</xdr:colOff>
      <xdr:row>78</xdr:row>
      <xdr:rowOff>51329</xdr:rowOff>
    </xdr:to>
    <xdr:sp macro="" textlink="">
      <xdr:nvSpPr>
        <xdr:cNvPr id="203" name="楕円 202"/>
        <xdr:cNvSpPr/>
      </xdr:nvSpPr>
      <xdr:spPr>
        <a:xfrm>
          <a:off x="196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42456</xdr:rowOff>
    </xdr:from>
    <xdr:ext cx="469744" cy="259045"/>
    <xdr:sp macro="" textlink="">
      <xdr:nvSpPr>
        <xdr:cNvPr id="204" name="テキスト ボックス 203"/>
        <xdr:cNvSpPr txBox="1"/>
      </xdr:nvSpPr>
      <xdr:spPr>
        <a:xfrm>
          <a:off x="1784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125110</xdr:rowOff>
    </xdr:from>
    <xdr:to>
      <xdr:col>6</xdr:col>
      <xdr:colOff>38100</xdr:colOff>
      <xdr:row>78</xdr:row>
      <xdr:rowOff>55260</xdr:rowOff>
    </xdr:to>
    <xdr:sp macro="" textlink="">
      <xdr:nvSpPr>
        <xdr:cNvPr id="205" name="楕円 204"/>
        <xdr:cNvSpPr/>
      </xdr:nvSpPr>
      <xdr:spPr>
        <a:xfrm>
          <a:off x="10795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46387</xdr:rowOff>
    </xdr:from>
    <xdr:ext cx="469744" cy="259045"/>
    <xdr:sp macro="" textlink="">
      <xdr:nvSpPr>
        <xdr:cNvPr id="206" name="テキスト ボックス 205"/>
        <xdr:cNvSpPr txBox="1"/>
      </xdr:nvSpPr>
      <xdr:spPr>
        <a:xfrm>
          <a:off x="895428" y="134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102882</xdr:rowOff>
    </xdr:from>
    <xdr:to>
      <xdr:col>24</xdr:col>
      <xdr:colOff>63500</xdr:colOff>
      <xdr:row>97</xdr:row>
      <xdr:rowOff>142787</xdr:rowOff>
    </xdr:to>
    <xdr:cxnSp macro="">
      <xdr:nvCxnSpPr>
        <xdr:cNvPr id="236" name="直線コネクタ 235"/>
        <xdr:cNvCxnSpPr/>
      </xdr:nvCxnSpPr>
      <xdr:spPr>
        <a:xfrm flipV="1">
          <a:off x="3797300" y="16733532"/>
          <a:ext cx="8382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127115</xdr:rowOff>
    </xdr:from>
    <xdr:to>
      <xdr:col>19</xdr:col>
      <xdr:colOff>177800</xdr:colOff>
      <xdr:row>97</xdr:row>
      <xdr:rowOff>142787</xdr:rowOff>
    </xdr:to>
    <xdr:cxnSp macro="">
      <xdr:nvCxnSpPr>
        <xdr:cNvPr id="239" name="直線コネクタ 238"/>
        <xdr:cNvCxnSpPr/>
      </xdr:nvCxnSpPr>
      <xdr:spPr>
        <a:xfrm>
          <a:off x="2908300" y="16757765"/>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122340</xdr:rowOff>
    </xdr:from>
    <xdr:to>
      <xdr:col>15</xdr:col>
      <xdr:colOff>50800</xdr:colOff>
      <xdr:row>97</xdr:row>
      <xdr:rowOff>127115</xdr:rowOff>
    </xdr:to>
    <xdr:cxnSp macro="">
      <xdr:nvCxnSpPr>
        <xdr:cNvPr id="242" name="直線コネクタ 241"/>
        <xdr:cNvCxnSpPr/>
      </xdr:nvCxnSpPr>
      <xdr:spPr>
        <a:xfrm>
          <a:off x="2019300" y="16752990"/>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122340</xdr:rowOff>
    </xdr:from>
    <xdr:to>
      <xdr:col>10</xdr:col>
      <xdr:colOff>114300</xdr:colOff>
      <xdr:row>97</xdr:row>
      <xdr:rowOff>171310</xdr:rowOff>
    </xdr:to>
    <xdr:cxnSp macro="">
      <xdr:nvCxnSpPr>
        <xdr:cNvPr id="245" name="直線コネクタ 244"/>
        <xdr:cNvCxnSpPr/>
      </xdr:nvCxnSpPr>
      <xdr:spPr>
        <a:xfrm flipV="1">
          <a:off x="1130300" y="16752990"/>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52082</xdr:rowOff>
    </xdr:from>
    <xdr:to>
      <xdr:col>24</xdr:col>
      <xdr:colOff>114300</xdr:colOff>
      <xdr:row>97</xdr:row>
      <xdr:rowOff>153682</xdr:rowOff>
    </xdr:to>
    <xdr:sp macro="" textlink="">
      <xdr:nvSpPr>
        <xdr:cNvPr id="255" name="楕円 254"/>
        <xdr:cNvSpPr/>
      </xdr:nvSpPr>
      <xdr:spPr>
        <a:xfrm>
          <a:off x="4584700" y="16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30509</xdr:rowOff>
    </xdr:from>
    <xdr:ext cx="534377" cy="259045"/>
    <xdr:sp macro="" textlink="">
      <xdr:nvSpPr>
        <xdr:cNvPr id="256" name="扶助費該当値テキスト"/>
        <xdr:cNvSpPr txBox="1"/>
      </xdr:nvSpPr>
      <xdr:spPr>
        <a:xfrm>
          <a:off x="4686300" y="166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91987</xdr:rowOff>
    </xdr:from>
    <xdr:to>
      <xdr:col>20</xdr:col>
      <xdr:colOff>38100</xdr:colOff>
      <xdr:row>98</xdr:row>
      <xdr:rowOff>22137</xdr:rowOff>
    </xdr:to>
    <xdr:sp macro="" textlink="">
      <xdr:nvSpPr>
        <xdr:cNvPr id="257" name="楕円 256"/>
        <xdr:cNvSpPr/>
      </xdr:nvSpPr>
      <xdr:spPr>
        <a:xfrm>
          <a:off x="37465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13264</xdr:rowOff>
    </xdr:from>
    <xdr:ext cx="534377" cy="259045"/>
    <xdr:sp macro="" textlink="">
      <xdr:nvSpPr>
        <xdr:cNvPr id="258" name="テキスト ボックス 257"/>
        <xdr:cNvSpPr txBox="1"/>
      </xdr:nvSpPr>
      <xdr:spPr>
        <a:xfrm>
          <a:off x="3530111" y="168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76315</xdr:rowOff>
    </xdr:from>
    <xdr:to>
      <xdr:col>15</xdr:col>
      <xdr:colOff>101600</xdr:colOff>
      <xdr:row>98</xdr:row>
      <xdr:rowOff>6465</xdr:rowOff>
    </xdr:to>
    <xdr:sp macro="" textlink="">
      <xdr:nvSpPr>
        <xdr:cNvPr id="259" name="楕円 258"/>
        <xdr:cNvSpPr/>
      </xdr:nvSpPr>
      <xdr:spPr>
        <a:xfrm>
          <a:off x="2857500" y="167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169042</xdr:rowOff>
    </xdr:from>
    <xdr:ext cx="534377" cy="259045"/>
    <xdr:sp macro="" textlink="">
      <xdr:nvSpPr>
        <xdr:cNvPr id="260" name="テキスト ボックス 259"/>
        <xdr:cNvSpPr txBox="1"/>
      </xdr:nvSpPr>
      <xdr:spPr>
        <a:xfrm>
          <a:off x="2641111" y="167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71540</xdr:rowOff>
    </xdr:from>
    <xdr:to>
      <xdr:col>10</xdr:col>
      <xdr:colOff>165100</xdr:colOff>
      <xdr:row>98</xdr:row>
      <xdr:rowOff>1690</xdr:rowOff>
    </xdr:to>
    <xdr:sp macro="" textlink="">
      <xdr:nvSpPr>
        <xdr:cNvPr id="261" name="楕円 260"/>
        <xdr:cNvSpPr/>
      </xdr:nvSpPr>
      <xdr:spPr>
        <a:xfrm>
          <a:off x="1968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164267</xdr:rowOff>
    </xdr:from>
    <xdr:ext cx="534377" cy="259045"/>
    <xdr:sp macro="" textlink="">
      <xdr:nvSpPr>
        <xdr:cNvPr id="262" name="テキスト ボックス 261"/>
        <xdr:cNvSpPr txBox="1"/>
      </xdr:nvSpPr>
      <xdr:spPr>
        <a:xfrm>
          <a:off x="1752111" y="16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120510</xdr:rowOff>
    </xdr:from>
    <xdr:to>
      <xdr:col>6</xdr:col>
      <xdr:colOff>38100</xdr:colOff>
      <xdr:row>98</xdr:row>
      <xdr:rowOff>50660</xdr:rowOff>
    </xdr:to>
    <xdr:sp macro="" textlink="">
      <xdr:nvSpPr>
        <xdr:cNvPr id="263" name="楕円 262"/>
        <xdr:cNvSpPr/>
      </xdr:nvSpPr>
      <xdr:spPr>
        <a:xfrm>
          <a:off x="1079500" y="167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41787</xdr:rowOff>
    </xdr:from>
    <xdr:ext cx="534377" cy="259045"/>
    <xdr:sp macro="" textlink="">
      <xdr:nvSpPr>
        <xdr:cNvPr id="264" name="テキスト ボックス 263"/>
        <xdr:cNvSpPr txBox="1"/>
      </xdr:nvSpPr>
      <xdr:spPr>
        <a:xfrm>
          <a:off x="863111" y="168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2705</xdr:rowOff>
    </xdr:from>
    <xdr:to>
      <xdr:col>55</xdr:col>
      <xdr:colOff>0</xdr:colOff>
      <xdr:row>37</xdr:row>
      <xdr:rowOff>25641</xdr:rowOff>
    </xdr:to>
    <xdr:cxnSp macro="">
      <xdr:nvCxnSpPr>
        <xdr:cNvPr id="293" name="直線コネクタ 292"/>
        <xdr:cNvCxnSpPr/>
      </xdr:nvCxnSpPr>
      <xdr:spPr>
        <a:xfrm flipV="1">
          <a:off x="9639300" y="6346355"/>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25641</xdr:rowOff>
    </xdr:from>
    <xdr:to>
      <xdr:col>50</xdr:col>
      <xdr:colOff>114300</xdr:colOff>
      <xdr:row>37</xdr:row>
      <xdr:rowOff>36259</xdr:rowOff>
    </xdr:to>
    <xdr:cxnSp macro="">
      <xdr:nvCxnSpPr>
        <xdr:cNvPr id="296" name="直線コネクタ 295"/>
        <xdr:cNvCxnSpPr/>
      </xdr:nvCxnSpPr>
      <xdr:spPr>
        <a:xfrm flipV="1">
          <a:off x="8750300" y="6369291"/>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35890</xdr:rowOff>
    </xdr:from>
    <xdr:to>
      <xdr:col>45</xdr:col>
      <xdr:colOff>177800</xdr:colOff>
      <xdr:row>37</xdr:row>
      <xdr:rowOff>36259</xdr:rowOff>
    </xdr:to>
    <xdr:cxnSp macro="">
      <xdr:nvCxnSpPr>
        <xdr:cNvPr id="299" name="直線コネクタ 298"/>
        <xdr:cNvCxnSpPr/>
      </xdr:nvCxnSpPr>
      <xdr:spPr>
        <a:xfrm>
          <a:off x="7861300" y="637954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35890</xdr:rowOff>
    </xdr:from>
    <xdr:to>
      <xdr:col>41</xdr:col>
      <xdr:colOff>50800</xdr:colOff>
      <xdr:row>37</xdr:row>
      <xdr:rowOff>41923</xdr:rowOff>
    </xdr:to>
    <xdr:cxnSp macro="">
      <xdr:nvCxnSpPr>
        <xdr:cNvPr id="302" name="直線コネクタ 301"/>
        <xdr:cNvCxnSpPr/>
      </xdr:nvCxnSpPr>
      <xdr:spPr>
        <a:xfrm flipV="1">
          <a:off x="6972300" y="637954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123355</xdr:rowOff>
    </xdr:from>
    <xdr:to>
      <xdr:col>55</xdr:col>
      <xdr:colOff>50800</xdr:colOff>
      <xdr:row>37</xdr:row>
      <xdr:rowOff>53505</xdr:rowOff>
    </xdr:to>
    <xdr:sp macro="" textlink="">
      <xdr:nvSpPr>
        <xdr:cNvPr id="312" name="楕円 311"/>
        <xdr:cNvSpPr/>
      </xdr:nvSpPr>
      <xdr:spPr>
        <a:xfrm>
          <a:off x="10426700" y="62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101782</xdr:rowOff>
    </xdr:from>
    <xdr:ext cx="534377" cy="259045"/>
    <xdr:sp macro="" textlink="">
      <xdr:nvSpPr>
        <xdr:cNvPr id="313" name="補助費等該当値テキスト"/>
        <xdr:cNvSpPr txBox="1"/>
      </xdr:nvSpPr>
      <xdr:spPr>
        <a:xfrm>
          <a:off x="10528300" y="62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146291</xdr:rowOff>
    </xdr:from>
    <xdr:to>
      <xdr:col>50</xdr:col>
      <xdr:colOff>165100</xdr:colOff>
      <xdr:row>37</xdr:row>
      <xdr:rowOff>76441</xdr:rowOff>
    </xdr:to>
    <xdr:sp macro="" textlink="">
      <xdr:nvSpPr>
        <xdr:cNvPr id="314" name="楕円 313"/>
        <xdr:cNvSpPr/>
      </xdr:nvSpPr>
      <xdr:spPr>
        <a:xfrm>
          <a:off x="9588500" y="63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67568</xdr:rowOff>
    </xdr:from>
    <xdr:ext cx="534377" cy="259045"/>
    <xdr:sp macro="" textlink="">
      <xdr:nvSpPr>
        <xdr:cNvPr id="315" name="テキスト ボックス 314"/>
        <xdr:cNvSpPr txBox="1"/>
      </xdr:nvSpPr>
      <xdr:spPr>
        <a:xfrm>
          <a:off x="9372111" y="64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156909</xdr:rowOff>
    </xdr:from>
    <xdr:to>
      <xdr:col>46</xdr:col>
      <xdr:colOff>38100</xdr:colOff>
      <xdr:row>37</xdr:row>
      <xdr:rowOff>87059</xdr:rowOff>
    </xdr:to>
    <xdr:sp macro="" textlink="">
      <xdr:nvSpPr>
        <xdr:cNvPr id="316" name="楕円 315"/>
        <xdr:cNvSpPr/>
      </xdr:nvSpPr>
      <xdr:spPr>
        <a:xfrm>
          <a:off x="8699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78186</xdr:rowOff>
    </xdr:from>
    <xdr:ext cx="534377" cy="259045"/>
    <xdr:sp macro="" textlink="">
      <xdr:nvSpPr>
        <xdr:cNvPr id="317" name="テキスト ボックス 316"/>
        <xdr:cNvSpPr txBox="1"/>
      </xdr:nvSpPr>
      <xdr:spPr>
        <a:xfrm>
          <a:off x="8483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156540</xdr:rowOff>
    </xdr:from>
    <xdr:to>
      <xdr:col>41</xdr:col>
      <xdr:colOff>101600</xdr:colOff>
      <xdr:row>37</xdr:row>
      <xdr:rowOff>86690</xdr:rowOff>
    </xdr:to>
    <xdr:sp macro="" textlink="">
      <xdr:nvSpPr>
        <xdr:cNvPr id="318" name="楕円 317"/>
        <xdr:cNvSpPr/>
      </xdr:nvSpPr>
      <xdr:spPr>
        <a:xfrm>
          <a:off x="7810500" y="63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77817</xdr:rowOff>
    </xdr:from>
    <xdr:ext cx="534377" cy="259045"/>
    <xdr:sp macro="" textlink="">
      <xdr:nvSpPr>
        <xdr:cNvPr id="319" name="テキスト ボックス 318"/>
        <xdr:cNvSpPr txBox="1"/>
      </xdr:nvSpPr>
      <xdr:spPr>
        <a:xfrm>
          <a:off x="7594111" y="64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162573</xdr:rowOff>
    </xdr:from>
    <xdr:to>
      <xdr:col>36</xdr:col>
      <xdr:colOff>165100</xdr:colOff>
      <xdr:row>37</xdr:row>
      <xdr:rowOff>92723</xdr:rowOff>
    </xdr:to>
    <xdr:sp macro="" textlink="">
      <xdr:nvSpPr>
        <xdr:cNvPr id="320" name="楕円 319"/>
        <xdr:cNvSpPr/>
      </xdr:nvSpPr>
      <xdr:spPr>
        <a:xfrm>
          <a:off x="69215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83850</xdr:rowOff>
    </xdr:from>
    <xdr:ext cx="534377" cy="259045"/>
    <xdr:sp macro="" textlink="">
      <xdr:nvSpPr>
        <xdr:cNvPr id="321" name="テキスト ボックス 320"/>
        <xdr:cNvSpPr txBox="1"/>
      </xdr:nvSpPr>
      <xdr:spPr>
        <a:xfrm>
          <a:off x="6705111" y="6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165206</xdr:rowOff>
    </xdr:from>
    <xdr:to>
      <xdr:col>55</xdr:col>
      <xdr:colOff>0</xdr:colOff>
      <xdr:row>55</xdr:row>
      <xdr:rowOff>115531</xdr:rowOff>
    </xdr:to>
    <xdr:cxnSp macro="">
      <xdr:nvCxnSpPr>
        <xdr:cNvPr id="346" name="直線コネクタ 345"/>
        <xdr:cNvCxnSpPr/>
      </xdr:nvCxnSpPr>
      <xdr:spPr>
        <a:xfrm>
          <a:off x="9639300" y="9423506"/>
          <a:ext cx="838200" cy="1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165206</xdr:rowOff>
    </xdr:from>
    <xdr:to>
      <xdr:col>50</xdr:col>
      <xdr:colOff>114300</xdr:colOff>
      <xdr:row>55</xdr:row>
      <xdr:rowOff>169829</xdr:rowOff>
    </xdr:to>
    <xdr:cxnSp macro="">
      <xdr:nvCxnSpPr>
        <xdr:cNvPr id="349" name="直線コネクタ 348"/>
        <xdr:cNvCxnSpPr/>
      </xdr:nvCxnSpPr>
      <xdr:spPr>
        <a:xfrm flipV="1">
          <a:off x="8750300" y="9423506"/>
          <a:ext cx="889000" cy="1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149855</xdr:rowOff>
    </xdr:from>
    <xdr:to>
      <xdr:col>45</xdr:col>
      <xdr:colOff>177800</xdr:colOff>
      <xdr:row>55</xdr:row>
      <xdr:rowOff>169829</xdr:rowOff>
    </xdr:to>
    <xdr:cxnSp macro="">
      <xdr:nvCxnSpPr>
        <xdr:cNvPr id="352" name="直線コネクタ 351"/>
        <xdr:cNvCxnSpPr/>
      </xdr:nvCxnSpPr>
      <xdr:spPr>
        <a:xfrm>
          <a:off x="7861300" y="9408155"/>
          <a:ext cx="889000" cy="1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149855</xdr:rowOff>
    </xdr:from>
    <xdr:to>
      <xdr:col>41</xdr:col>
      <xdr:colOff>50800</xdr:colOff>
      <xdr:row>56</xdr:row>
      <xdr:rowOff>20291</xdr:rowOff>
    </xdr:to>
    <xdr:cxnSp macro="">
      <xdr:nvCxnSpPr>
        <xdr:cNvPr id="355" name="直線コネクタ 354"/>
        <xdr:cNvCxnSpPr/>
      </xdr:nvCxnSpPr>
      <xdr:spPr>
        <a:xfrm flipV="1">
          <a:off x="6972300" y="9408155"/>
          <a:ext cx="889000" cy="2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64731</xdr:rowOff>
    </xdr:from>
    <xdr:to>
      <xdr:col>55</xdr:col>
      <xdr:colOff>50800</xdr:colOff>
      <xdr:row>55</xdr:row>
      <xdr:rowOff>166331</xdr:rowOff>
    </xdr:to>
    <xdr:sp macro="" textlink="">
      <xdr:nvSpPr>
        <xdr:cNvPr id="365" name="楕円 364"/>
        <xdr:cNvSpPr/>
      </xdr:nvSpPr>
      <xdr:spPr>
        <a:xfrm>
          <a:off x="10426700" y="94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87608</xdr:rowOff>
    </xdr:from>
    <xdr:ext cx="534377" cy="259045"/>
    <xdr:sp macro="" textlink="">
      <xdr:nvSpPr>
        <xdr:cNvPr id="366" name="普通建設事業費該当値テキスト"/>
        <xdr:cNvSpPr txBox="1"/>
      </xdr:nvSpPr>
      <xdr:spPr>
        <a:xfrm>
          <a:off x="10528300" y="93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114406</xdr:rowOff>
    </xdr:from>
    <xdr:to>
      <xdr:col>50</xdr:col>
      <xdr:colOff>165100</xdr:colOff>
      <xdr:row>55</xdr:row>
      <xdr:rowOff>44556</xdr:rowOff>
    </xdr:to>
    <xdr:sp macro="" textlink="">
      <xdr:nvSpPr>
        <xdr:cNvPr id="367" name="楕円 366"/>
        <xdr:cNvSpPr/>
      </xdr:nvSpPr>
      <xdr:spPr>
        <a:xfrm>
          <a:off x="9588500" y="9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61083</xdr:rowOff>
    </xdr:from>
    <xdr:ext cx="534377" cy="259045"/>
    <xdr:sp macro="" textlink="">
      <xdr:nvSpPr>
        <xdr:cNvPr id="368" name="テキスト ボックス 367"/>
        <xdr:cNvSpPr txBox="1"/>
      </xdr:nvSpPr>
      <xdr:spPr>
        <a:xfrm>
          <a:off x="9372111" y="9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119029</xdr:rowOff>
    </xdr:from>
    <xdr:to>
      <xdr:col>46</xdr:col>
      <xdr:colOff>38100</xdr:colOff>
      <xdr:row>56</xdr:row>
      <xdr:rowOff>49179</xdr:rowOff>
    </xdr:to>
    <xdr:sp macro="" textlink="">
      <xdr:nvSpPr>
        <xdr:cNvPr id="369" name="楕円 368"/>
        <xdr:cNvSpPr/>
      </xdr:nvSpPr>
      <xdr:spPr>
        <a:xfrm>
          <a:off x="8699500" y="95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40306</xdr:rowOff>
    </xdr:from>
    <xdr:ext cx="534377" cy="259045"/>
    <xdr:sp macro="" textlink="">
      <xdr:nvSpPr>
        <xdr:cNvPr id="370" name="テキスト ボックス 369"/>
        <xdr:cNvSpPr txBox="1"/>
      </xdr:nvSpPr>
      <xdr:spPr>
        <a:xfrm>
          <a:off x="8483111" y="96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99055</xdr:rowOff>
    </xdr:from>
    <xdr:to>
      <xdr:col>41</xdr:col>
      <xdr:colOff>101600</xdr:colOff>
      <xdr:row>55</xdr:row>
      <xdr:rowOff>29205</xdr:rowOff>
    </xdr:to>
    <xdr:sp macro="" textlink="">
      <xdr:nvSpPr>
        <xdr:cNvPr id="371" name="楕円 370"/>
        <xdr:cNvSpPr/>
      </xdr:nvSpPr>
      <xdr:spPr>
        <a:xfrm>
          <a:off x="7810500" y="93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45732</xdr:rowOff>
    </xdr:from>
    <xdr:ext cx="534377" cy="259045"/>
    <xdr:sp macro="" textlink="">
      <xdr:nvSpPr>
        <xdr:cNvPr id="372" name="テキスト ボックス 371"/>
        <xdr:cNvSpPr txBox="1"/>
      </xdr:nvSpPr>
      <xdr:spPr>
        <a:xfrm>
          <a:off x="7594111" y="91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140941</xdr:rowOff>
    </xdr:from>
    <xdr:to>
      <xdr:col>36</xdr:col>
      <xdr:colOff>165100</xdr:colOff>
      <xdr:row>56</xdr:row>
      <xdr:rowOff>71091</xdr:rowOff>
    </xdr:to>
    <xdr:sp macro="" textlink="">
      <xdr:nvSpPr>
        <xdr:cNvPr id="373" name="楕円 372"/>
        <xdr:cNvSpPr/>
      </xdr:nvSpPr>
      <xdr:spPr>
        <a:xfrm>
          <a:off x="6921500" y="9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62218</xdr:rowOff>
    </xdr:from>
    <xdr:ext cx="534377" cy="259045"/>
    <xdr:sp macro="" textlink="">
      <xdr:nvSpPr>
        <xdr:cNvPr id="374" name="テキスト ボックス 373"/>
        <xdr:cNvSpPr txBox="1"/>
      </xdr:nvSpPr>
      <xdr:spPr>
        <a:xfrm>
          <a:off x="6705111" y="96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133172</xdr:rowOff>
    </xdr:from>
    <xdr:to>
      <xdr:col>55</xdr:col>
      <xdr:colOff>0</xdr:colOff>
      <xdr:row>78</xdr:row>
      <xdr:rowOff>7899</xdr:rowOff>
    </xdr:to>
    <xdr:cxnSp macro="">
      <xdr:nvCxnSpPr>
        <xdr:cNvPr id="403" name="直線コネクタ 402"/>
        <xdr:cNvCxnSpPr/>
      </xdr:nvCxnSpPr>
      <xdr:spPr>
        <a:xfrm flipV="1">
          <a:off x="9639300" y="13334822"/>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7899</xdr:rowOff>
    </xdr:from>
    <xdr:to>
      <xdr:col>50</xdr:col>
      <xdr:colOff>114300</xdr:colOff>
      <xdr:row>78</xdr:row>
      <xdr:rowOff>49213</xdr:rowOff>
    </xdr:to>
    <xdr:cxnSp macro="">
      <xdr:nvCxnSpPr>
        <xdr:cNvPr id="406" name="直線コネクタ 405"/>
        <xdr:cNvCxnSpPr/>
      </xdr:nvCxnSpPr>
      <xdr:spPr>
        <a:xfrm flipV="1">
          <a:off x="8750300" y="13380999"/>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49213</xdr:rowOff>
    </xdr:from>
    <xdr:to>
      <xdr:col>45</xdr:col>
      <xdr:colOff>177800</xdr:colOff>
      <xdr:row>78</xdr:row>
      <xdr:rowOff>77673</xdr:rowOff>
    </xdr:to>
    <xdr:cxnSp macro="">
      <xdr:nvCxnSpPr>
        <xdr:cNvPr id="409" name="直線コネクタ 408"/>
        <xdr:cNvCxnSpPr/>
      </xdr:nvCxnSpPr>
      <xdr:spPr>
        <a:xfrm flipV="1">
          <a:off x="7861300" y="13422313"/>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104318</xdr:rowOff>
    </xdr:from>
    <xdr:to>
      <xdr:col>41</xdr:col>
      <xdr:colOff>50800</xdr:colOff>
      <xdr:row>78</xdr:row>
      <xdr:rowOff>77673</xdr:rowOff>
    </xdr:to>
    <xdr:cxnSp macro="">
      <xdr:nvCxnSpPr>
        <xdr:cNvPr id="412" name="直線コネクタ 411"/>
        <xdr:cNvCxnSpPr/>
      </xdr:nvCxnSpPr>
      <xdr:spPr>
        <a:xfrm>
          <a:off x="6972300" y="13305968"/>
          <a:ext cx="889000" cy="1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82372</xdr:rowOff>
    </xdr:from>
    <xdr:to>
      <xdr:col>55</xdr:col>
      <xdr:colOff>50800</xdr:colOff>
      <xdr:row>78</xdr:row>
      <xdr:rowOff>12522</xdr:rowOff>
    </xdr:to>
    <xdr:sp macro="" textlink="">
      <xdr:nvSpPr>
        <xdr:cNvPr id="422" name="楕円 421"/>
        <xdr:cNvSpPr/>
      </xdr:nvSpPr>
      <xdr:spPr>
        <a:xfrm>
          <a:off x="10426700" y="132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105249</xdr:rowOff>
    </xdr:from>
    <xdr:ext cx="534377" cy="259045"/>
    <xdr:sp macro="" textlink="">
      <xdr:nvSpPr>
        <xdr:cNvPr id="423" name="普通建設事業費 （ うち新規整備　）該当値テキスト"/>
        <xdr:cNvSpPr txBox="1"/>
      </xdr:nvSpPr>
      <xdr:spPr>
        <a:xfrm>
          <a:off x="10528300" y="131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128549</xdr:rowOff>
    </xdr:from>
    <xdr:to>
      <xdr:col>50</xdr:col>
      <xdr:colOff>165100</xdr:colOff>
      <xdr:row>78</xdr:row>
      <xdr:rowOff>58699</xdr:rowOff>
    </xdr:to>
    <xdr:sp macro="" textlink="">
      <xdr:nvSpPr>
        <xdr:cNvPr id="424" name="楕円 423"/>
        <xdr:cNvSpPr/>
      </xdr:nvSpPr>
      <xdr:spPr>
        <a:xfrm>
          <a:off x="9588500" y="133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49826</xdr:rowOff>
    </xdr:from>
    <xdr:ext cx="534377" cy="259045"/>
    <xdr:sp macro="" textlink="">
      <xdr:nvSpPr>
        <xdr:cNvPr id="425" name="テキスト ボックス 424"/>
        <xdr:cNvSpPr txBox="1"/>
      </xdr:nvSpPr>
      <xdr:spPr>
        <a:xfrm>
          <a:off x="9372111" y="134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169863</xdr:rowOff>
    </xdr:from>
    <xdr:to>
      <xdr:col>46</xdr:col>
      <xdr:colOff>38100</xdr:colOff>
      <xdr:row>78</xdr:row>
      <xdr:rowOff>100013</xdr:rowOff>
    </xdr:to>
    <xdr:sp macro="" textlink="">
      <xdr:nvSpPr>
        <xdr:cNvPr id="426" name="楕円 425"/>
        <xdr:cNvSpPr/>
      </xdr:nvSpPr>
      <xdr:spPr>
        <a:xfrm>
          <a:off x="86995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91140</xdr:rowOff>
    </xdr:from>
    <xdr:ext cx="534377" cy="259045"/>
    <xdr:sp macro="" textlink="">
      <xdr:nvSpPr>
        <xdr:cNvPr id="427" name="テキスト ボックス 426"/>
        <xdr:cNvSpPr txBox="1"/>
      </xdr:nvSpPr>
      <xdr:spPr>
        <a:xfrm>
          <a:off x="8483111" y="134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26873</xdr:rowOff>
    </xdr:from>
    <xdr:to>
      <xdr:col>41</xdr:col>
      <xdr:colOff>101600</xdr:colOff>
      <xdr:row>78</xdr:row>
      <xdr:rowOff>128473</xdr:rowOff>
    </xdr:to>
    <xdr:sp macro="" textlink="">
      <xdr:nvSpPr>
        <xdr:cNvPr id="428" name="楕円 427"/>
        <xdr:cNvSpPr/>
      </xdr:nvSpPr>
      <xdr:spPr>
        <a:xfrm>
          <a:off x="7810500" y="13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119600</xdr:rowOff>
    </xdr:from>
    <xdr:ext cx="534377" cy="259045"/>
    <xdr:sp macro="" textlink="">
      <xdr:nvSpPr>
        <xdr:cNvPr id="429" name="テキスト ボックス 428"/>
        <xdr:cNvSpPr txBox="1"/>
      </xdr:nvSpPr>
      <xdr:spPr>
        <a:xfrm>
          <a:off x="7594111" y="134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53518</xdr:rowOff>
    </xdr:from>
    <xdr:to>
      <xdr:col>36</xdr:col>
      <xdr:colOff>165100</xdr:colOff>
      <xdr:row>77</xdr:row>
      <xdr:rowOff>155118</xdr:rowOff>
    </xdr:to>
    <xdr:sp macro="" textlink="">
      <xdr:nvSpPr>
        <xdr:cNvPr id="430" name="楕円 429"/>
        <xdr:cNvSpPr/>
      </xdr:nvSpPr>
      <xdr:spPr>
        <a:xfrm>
          <a:off x="6921500" y="132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146245</xdr:rowOff>
    </xdr:from>
    <xdr:ext cx="534377" cy="259045"/>
    <xdr:sp macro="" textlink="">
      <xdr:nvSpPr>
        <xdr:cNvPr id="431" name="テキスト ボックス 430"/>
        <xdr:cNvSpPr txBox="1"/>
      </xdr:nvSpPr>
      <xdr:spPr>
        <a:xfrm>
          <a:off x="6705111" y="133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52321</xdr:rowOff>
    </xdr:from>
    <xdr:to>
      <xdr:col>55</xdr:col>
      <xdr:colOff>0</xdr:colOff>
      <xdr:row>97</xdr:row>
      <xdr:rowOff>119365</xdr:rowOff>
    </xdr:to>
    <xdr:cxnSp macro="">
      <xdr:nvCxnSpPr>
        <xdr:cNvPr id="462" name="直線コネクタ 461"/>
        <xdr:cNvCxnSpPr/>
      </xdr:nvCxnSpPr>
      <xdr:spPr>
        <a:xfrm>
          <a:off x="9639300" y="16511521"/>
          <a:ext cx="838200" cy="2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52321</xdr:rowOff>
    </xdr:from>
    <xdr:to>
      <xdr:col>50</xdr:col>
      <xdr:colOff>114300</xdr:colOff>
      <xdr:row>98</xdr:row>
      <xdr:rowOff>28187</xdr:rowOff>
    </xdr:to>
    <xdr:cxnSp macro="">
      <xdr:nvCxnSpPr>
        <xdr:cNvPr id="465" name="直線コネクタ 464"/>
        <xdr:cNvCxnSpPr/>
      </xdr:nvCxnSpPr>
      <xdr:spPr>
        <a:xfrm flipV="1">
          <a:off x="8750300" y="16511521"/>
          <a:ext cx="889000" cy="3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108894</xdr:rowOff>
    </xdr:from>
    <xdr:to>
      <xdr:col>45</xdr:col>
      <xdr:colOff>177800</xdr:colOff>
      <xdr:row>98</xdr:row>
      <xdr:rowOff>28187</xdr:rowOff>
    </xdr:to>
    <xdr:cxnSp macro="">
      <xdr:nvCxnSpPr>
        <xdr:cNvPr id="468" name="直線コネクタ 467"/>
        <xdr:cNvCxnSpPr/>
      </xdr:nvCxnSpPr>
      <xdr:spPr>
        <a:xfrm>
          <a:off x="7861300" y="16225194"/>
          <a:ext cx="889000" cy="6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108894</xdr:rowOff>
    </xdr:from>
    <xdr:to>
      <xdr:col>41</xdr:col>
      <xdr:colOff>50800</xdr:colOff>
      <xdr:row>97</xdr:row>
      <xdr:rowOff>78587</xdr:rowOff>
    </xdr:to>
    <xdr:cxnSp macro="">
      <xdr:nvCxnSpPr>
        <xdr:cNvPr id="471" name="直線コネクタ 470"/>
        <xdr:cNvCxnSpPr/>
      </xdr:nvCxnSpPr>
      <xdr:spPr>
        <a:xfrm flipV="1">
          <a:off x="6972300" y="16225194"/>
          <a:ext cx="889000" cy="48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68565</xdr:rowOff>
    </xdr:from>
    <xdr:to>
      <xdr:col>55</xdr:col>
      <xdr:colOff>50800</xdr:colOff>
      <xdr:row>97</xdr:row>
      <xdr:rowOff>170165</xdr:rowOff>
    </xdr:to>
    <xdr:sp macro="" textlink="">
      <xdr:nvSpPr>
        <xdr:cNvPr id="481" name="楕円 480"/>
        <xdr:cNvSpPr/>
      </xdr:nvSpPr>
      <xdr:spPr>
        <a:xfrm>
          <a:off x="10426700" y="166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46992</xdr:rowOff>
    </xdr:from>
    <xdr:ext cx="534377" cy="259045"/>
    <xdr:sp macro="" textlink="">
      <xdr:nvSpPr>
        <xdr:cNvPr id="482" name="普通建設事業費 （ うち更新整備　）該当値テキスト"/>
        <xdr:cNvSpPr txBox="1"/>
      </xdr:nvSpPr>
      <xdr:spPr>
        <a:xfrm>
          <a:off x="10528300" y="166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1521</xdr:rowOff>
    </xdr:from>
    <xdr:to>
      <xdr:col>50</xdr:col>
      <xdr:colOff>165100</xdr:colOff>
      <xdr:row>96</xdr:row>
      <xdr:rowOff>103121</xdr:rowOff>
    </xdr:to>
    <xdr:sp macro="" textlink="">
      <xdr:nvSpPr>
        <xdr:cNvPr id="483" name="楕円 482"/>
        <xdr:cNvSpPr/>
      </xdr:nvSpPr>
      <xdr:spPr>
        <a:xfrm>
          <a:off x="9588500" y="164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119648</xdr:rowOff>
    </xdr:from>
    <xdr:ext cx="534377" cy="259045"/>
    <xdr:sp macro="" textlink="">
      <xdr:nvSpPr>
        <xdr:cNvPr id="484" name="テキスト ボックス 483"/>
        <xdr:cNvSpPr txBox="1"/>
      </xdr:nvSpPr>
      <xdr:spPr>
        <a:xfrm>
          <a:off x="9372111" y="162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148837</xdr:rowOff>
    </xdr:from>
    <xdr:to>
      <xdr:col>46</xdr:col>
      <xdr:colOff>38100</xdr:colOff>
      <xdr:row>98</xdr:row>
      <xdr:rowOff>78987</xdr:rowOff>
    </xdr:to>
    <xdr:sp macro="" textlink="">
      <xdr:nvSpPr>
        <xdr:cNvPr id="485" name="楕円 484"/>
        <xdr:cNvSpPr/>
      </xdr:nvSpPr>
      <xdr:spPr>
        <a:xfrm>
          <a:off x="8699500" y="167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70114</xdr:rowOff>
    </xdr:from>
    <xdr:ext cx="534377" cy="259045"/>
    <xdr:sp macro="" textlink="">
      <xdr:nvSpPr>
        <xdr:cNvPr id="486" name="テキスト ボックス 485"/>
        <xdr:cNvSpPr txBox="1"/>
      </xdr:nvSpPr>
      <xdr:spPr>
        <a:xfrm>
          <a:off x="8483111" y="168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58094</xdr:rowOff>
    </xdr:from>
    <xdr:to>
      <xdr:col>41</xdr:col>
      <xdr:colOff>101600</xdr:colOff>
      <xdr:row>94</xdr:row>
      <xdr:rowOff>159694</xdr:rowOff>
    </xdr:to>
    <xdr:sp macro="" textlink="">
      <xdr:nvSpPr>
        <xdr:cNvPr id="487" name="楕円 486"/>
        <xdr:cNvSpPr/>
      </xdr:nvSpPr>
      <xdr:spPr>
        <a:xfrm>
          <a:off x="7810500" y="16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4771</xdr:rowOff>
    </xdr:from>
    <xdr:ext cx="534377" cy="259045"/>
    <xdr:sp macro="" textlink="">
      <xdr:nvSpPr>
        <xdr:cNvPr id="488" name="テキスト ボックス 487"/>
        <xdr:cNvSpPr txBox="1"/>
      </xdr:nvSpPr>
      <xdr:spPr>
        <a:xfrm>
          <a:off x="7594111" y="159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27787</xdr:rowOff>
    </xdr:from>
    <xdr:to>
      <xdr:col>36</xdr:col>
      <xdr:colOff>165100</xdr:colOff>
      <xdr:row>97</xdr:row>
      <xdr:rowOff>129387</xdr:rowOff>
    </xdr:to>
    <xdr:sp macro="" textlink="">
      <xdr:nvSpPr>
        <xdr:cNvPr id="489" name="楕円 488"/>
        <xdr:cNvSpPr/>
      </xdr:nvSpPr>
      <xdr:spPr>
        <a:xfrm>
          <a:off x="6921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145914</xdr:rowOff>
    </xdr:from>
    <xdr:ext cx="534377" cy="259045"/>
    <xdr:sp macro="" textlink="">
      <xdr:nvSpPr>
        <xdr:cNvPr id="490" name="テキスト ボックス 489"/>
        <xdr:cNvSpPr txBox="1"/>
      </xdr:nvSpPr>
      <xdr:spPr>
        <a:xfrm>
          <a:off x="6705111" y="164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97398</xdr:rowOff>
    </xdr:from>
    <xdr:to>
      <xdr:col>85</xdr:col>
      <xdr:colOff>127000</xdr:colOff>
      <xdr:row>39</xdr:row>
      <xdr:rowOff>98617</xdr:rowOff>
    </xdr:to>
    <xdr:cxnSp macro="">
      <xdr:nvCxnSpPr>
        <xdr:cNvPr id="521" name="直線コネクタ 520"/>
        <xdr:cNvCxnSpPr/>
      </xdr:nvCxnSpPr>
      <xdr:spPr>
        <a:xfrm>
          <a:off x="15481300" y="6783948"/>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93349</xdr:rowOff>
    </xdr:from>
    <xdr:to>
      <xdr:col>81</xdr:col>
      <xdr:colOff>50800</xdr:colOff>
      <xdr:row>39</xdr:row>
      <xdr:rowOff>97398</xdr:rowOff>
    </xdr:to>
    <xdr:cxnSp macro="">
      <xdr:nvCxnSpPr>
        <xdr:cNvPr id="524" name="直線コネクタ 523"/>
        <xdr:cNvCxnSpPr/>
      </xdr:nvCxnSpPr>
      <xdr:spPr>
        <a:xfrm>
          <a:off x="14592300" y="677989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93349</xdr:rowOff>
    </xdr:from>
    <xdr:to>
      <xdr:col>76</xdr:col>
      <xdr:colOff>114300</xdr:colOff>
      <xdr:row>39</xdr:row>
      <xdr:rowOff>96745</xdr:rowOff>
    </xdr:to>
    <xdr:cxnSp macro="">
      <xdr:nvCxnSpPr>
        <xdr:cNvPr id="527" name="直線コネクタ 526"/>
        <xdr:cNvCxnSpPr/>
      </xdr:nvCxnSpPr>
      <xdr:spPr>
        <a:xfrm flipV="1">
          <a:off x="13703300" y="677989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70739</xdr:rowOff>
    </xdr:from>
    <xdr:to>
      <xdr:col>71</xdr:col>
      <xdr:colOff>177800</xdr:colOff>
      <xdr:row>39</xdr:row>
      <xdr:rowOff>96745</xdr:rowOff>
    </xdr:to>
    <xdr:cxnSp macro="">
      <xdr:nvCxnSpPr>
        <xdr:cNvPr id="530" name="直線コネクタ 529"/>
        <xdr:cNvCxnSpPr/>
      </xdr:nvCxnSpPr>
      <xdr:spPr>
        <a:xfrm>
          <a:off x="12814300" y="6757289"/>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47817</xdr:rowOff>
    </xdr:from>
    <xdr:to>
      <xdr:col>85</xdr:col>
      <xdr:colOff>177800</xdr:colOff>
      <xdr:row>39</xdr:row>
      <xdr:rowOff>149417</xdr:rowOff>
    </xdr:to>
    <xdr:sp macro="" textlink="">
      <xdr:nvSpPr>
        <xdr:cNvPr id="540" name="楕円 539"/>
        <xdr:cNvSpPr/>
      </xdr:nvSpPr>
      <xdr:spPr>
        <a:xfrm>
          <a:off x="16268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134194</xdr:rowOff>
    </xdr:from>
    <xdr:ext cx="313932" cy="259045"/>
    <xdr:sp macro="" textlink="">
      <xdr:nvSpPr>
        <xdr:cNvPr id="541" name="災害復旧事業費該当値テキスト"/>
        <xdr:cNvSpPr txBox="1"/>
      </xdr:nvSpPr>
      <xdr:spPr>
        <a:xfrm>
          <a:off x="16370300" y="6649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46598</xdr:rowOff>
    </xdr:from>
    <xdr:to>
      <xdr:col>81</xdr:col>
      <xdr:colOff>101600</xdr:colOff>
      <xdr:row>39</xdr:row>
      <xdr:rowOff>148198</xdr:rowOff>
    </xdr:to>
    <xdr:sp macro="" textlink="">
      <xdr:nvSpPr>
        <xdr:cNvPr id="542" name="楕円 541"/>
        <xdr:cNvSpPr/>
      </xdr:nvSpPr>
      <xdr:spPr>
        <a:xfrm>
          <a:off x="15430500" y="67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139325</xdr:rowOff>
    </xdr:from>
    <xdr:ext cx="378565" cy="259045"/>
    <xdr:sp macro="" textlink="">
      <xdr:nvSpPr>
        <xdr:cNvPr id="543" name="テキスト ボックス 542"/>
        <xdr:cNvSpPr txBox="1"/>
      </xdr:nvSpPr>
      <xdr:spPr>
        <a:xfrm>
          <a:off x="15292017" y="682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42549</xdr:rowOff>
    </xdr:from>
    <xdr:to>
      <xdr:col>76</xdr:col>
      <xdr:colOff>165100</xdr:colOff>
      <xdr:row>39</xdr:row>
      <xdr:rowOff>144149</xdr:rowOff>
    </xdr:to>
    <xdr:sp macro="" textlink="">
      <xdr:nvSpPr>
        <xdr:cNvPr id="544" name="楕円 543"/>
        <xdr:cNvSpPr/>
      </xdr:nvSpPr>
      <xdr:spPr>
        <a:xfrm>
          <a:off x="14541500" y="672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135276</xdr:rowOff>
    </xdr:from>
    <xdr:ext cx="378565" cy="259045"/>
    <xdr:sp macro="" textlink="">
      <xdr:nvSpPr>
        <xdr:cNvPr id="545" name="テキスト ボックス 544"/>
        <xdr:cNvSpPr txBox="1"/>
      </xdr:nvSpPr>
      <xdr:spPr>
        <a:xfrm>
          <a:off x="14403017" y="6821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45945</xdr:rowOff>
    </xdr:from>
    <xdr:to>
      <xdr:col>72</xdr:col>
      <xdr:colOff>38100</xdr:colOff>
      <xdr:row>39</xdr:row>
      <xdr:rowOff>147545</xdr:rowOff>
    </xdr:to>
    <xdr:sp macro="" textlink="">
      <xdr:nvSpPr>
        <xdr:cNvPr id="546" name="楕円 545"/>
        <xdr:cNvSpPr/>
      </xdr:nvSpPr>
      <xdr:spPr>
        <a:xfrm>
          <a:off x="13652500" y="67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138672</xdr:rowOff>
    </xdr:from>
    <xdr:ext cx="378565" cy="259045"/>
    <xdr:sp macro="" textlink="">
      <xdr:nvSpPr>
        <xdr:cNvPr id="547" name="テキスト ボックス 546"/>
        <xdr:cNvSpPr txBox="1"/>
      </xdr:nvSpPr>
      <xdr:spPr>
        <a:xfrm>
          <a:off x="13514017" y="682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19939</xdr:rowOff>
    </xdr:from>
    <xdr:to>
      <xdr:col>67</xdr:col>
      <xdr:colOff>101600</xdr:colOff>
      <xdr:row>39</xdr:row>
      <xdr:rowOff>121539</xdr:rowOff>
    </xdr:to>
    <xdr:sp macro="" textlink="">
      <xdr:nvSpPr>
        <xdr:cNvPr id="548" name="楕円 547"/>
        <xdr:cNvSpPr/>
      </xdr:nvSpPr>
      <xdr:spPr>
        <a:xfrm>
          <a:off x="12763500" y="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112666</xdr:rowOff>
    </xdr:from>
    <xdr:ext cx="469744" cy="259045"/>
    <xdr:sp macro="" textlink="">
      <xdr:nvSpPr>
        <xdr:cNvPr id="549" name="テキスト ボックス 548"/>
        <xdr:cNvSpPr txBox="1"/>
      </xdr:nvSpPr>
      <xdr:spPr>
        <a:xfrm>
          <a:off x="12579428" y="67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6832</xdr:rowOff>
    </xdr:from>
    <xdr:to>
      <xdr:col>85</xdr:col>
      <xdr:colOff>127000</xdr:colOff>
      <xdr:row>76</xdr:row>
      <xdr:rowOff>30468</xdr:rowOff>
    </xdr:to>
    <xdr:cxnSp macro="">
      <xdr:nvCxnSpPr>
        <xdr:cNvPr id="627" name="直線コネクタ 626"/>
        <xdr:cNvCxnSpPr/>
      </xdr:nvCxnSpPr>
      <xdr:spPr>
        <a:xfrm flipV="1">
          <a:off x="15481300" y="13037032"/>
          <a:ext cx="8382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18580</xdr:rowOff>
    </xdr:from>
    <xdr:to>
      <xdr:col>81</xdr:col>
      <xdr:colOff>50800</xdr:colOff>
      <xdr:row>76</xdr:row>
      <xdr:rowOff>30468</xdr:rowOff>
    </xdr:to>
    <xdr:cxnSp macro="">
      <xdr:nvCxnSpPr>
        <xdr:cNvPr id="630" name="直線コネクタ 629"/>
        <xdr:cNvCxnSpPr/>
      </xdr:nvCxnSpPr>
      <xdr:spPr>
        <a:xfrm>
          <a:off x="14592300" y="130487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18580</xdr:rowOff>
    </xdr:from>
    <xdr:to>
      <xdr:col>76</xdr:col>
      <xdr:colOff>114300</xdr:colOff>
      <xdr:row>76</xdr:row>
      <xdr:rowOff>24842</xdr:rowOff>
    </xdr:to>
    <xdr:cxnSp macro="">
      <xdr:nvCxnSpPr>
        <xdr:cNvPr id="633" name="直線コネクタ 632"/>
        <xdr:cNvCxnSpPr/>
      </xdr:nvCxnSpPr>
      <xdr:spPr>
        <a:xfrm flipV="1">
          <a:off x="13703300" y="13048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24842</xdr:rowOff>
    </xdr:from>
    <xdr:to>
      <xdr:col>71</xdr:col>
      <xdr:colOff>177800</xdr:colOff>
      <xdr:row>76</xdr:row>
      <xdr:rowOff>42557</xdr:rowOff>
    </xdr:to>
    <xdr:cxnSp macro="">
      <xdr:nvCxnSpPr>
        <xdr:cNvPr id="636" name="直線コネクタ 635"/>
        <xdr:cNvCxnSpPr/>
      </xdr:nvCxnSpPr>
      <xdr:spPr>
        <a:xfrm flipV="1">
          <a:off x="12814300" y="13055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127483</xdr:rowOff>
    </xdr:from>
    <xdr:to>
      <xdr:col>85</xdr:col>
      <xdr:colOff>177800</xdr:colOff>
      <xdr:row>76</xdr:row>
      <xdr:rowOff>57634</xdr:rowOff>
    </xdr:to>
    <xdr:sp macro="" textlink="">
      <xdr:nvSpPr>
        <xdr:cNvPr id="646" name="楕円 645"/>
        <xdr:cNvSpPr/>
      </xdr:nvSpPr>
      <xdr:spPr>
        <a:xfrm>
          <a:off x="16268700" y="12986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105910</xdr:rowOff>
    </xdr:from>
    <xdr:ext cx="534377" cy="259045"/>
    <xdr:sp macro="" textlink="">
      <xdr:nvSpPr>
        <xdr:cNvPr id="647" name="公債費該当値テキスト"/>
        <xdr:cNvSpPr txBox="1"/>
      </xdr:nvSpPr>
      <xdr:spPr>
        <a:xfrm>
          <a:off x="16370300" y="129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151118</xdr:rowOff>
    </xdr:from>
    <xdr:to>
      <xdr:col>81</xdr:col>
      <xdr:colOff>101600</xdr:colOff>
      <xdr:row>76</xdr:row>
      <xdr:rowOff>81268</xdr:rowOff>
    </xdr:to>
    <xdr:sp macro="" textlink="">
      <xdr:nvSpPr>
        <xdr:cNvPr id="648" name="楕円 647"/>
        <xdr:cNvSpPr/>
      </xdr:nvSpPr>
      <xdr:spPr>
        <a:xfrm>
          <a:off x="15430500" y="13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72395</xdr:rowOff>
    </xdr:from>
    <xdr:ext cx="534377" cy="259045"/>
    <xdr:sp macro="" textlink="">
      <xdr:nvSpPr>
        <xdr:cNvPr id="649" name="テキスト ボックス 648"/>
        <xdr:cNvSpPr txBox="1"/>
      </xdr:nvSpPr>
      <xdr:spPr>
        <a:xfrm>
          <a:off x="15214111" y="131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139230</xdr:rowOff>
    </xdr:from>
    <xdr:to>
      <xdr:col>76</xdr:col>
      <xdr:colOff>165100</xdr:colOff>
      <xdr:row>76</xdr:row>
      <xdr:rowOff>69380</xdr:rowOff>
    </xdr:to>
    <xdr:sp macro="" textlink="">
      <xdr:nvSpPr>
        <xdr:cNvPr id="650" name="楕円 649"/>
        <xdr:cNvSpPr/>
      </xdr:nvSpPr>
      <xdr:spPr>
        <a:xfrm>
          <a:off x="145415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60507</xdr:rowOff>
    </xdr:from>
    <xdr:ext cx="534377" cy="259045"/>
    <xdr:sp macro="" textlink="">
      <xdr:nvSpPr>
        <xdr:cNvPr id="651" name="テキスト ボックス 650"/>
        <xdr:cNvSpPr txBox="1"/>
      </xdr:nvSpPr>
      <xdr:spPr>
        <a:xfrm>
          <a:off x="14325111" y="130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145491</xdr:rowOff>
    </xdr:from>
    <xdr:to>
      <xdr:col>72</xdr:col>
      <xdr:colOff>38100</xdr:colOff>
      <xdr:row>76</xdr:row>
      <xdr:rowOff>75642</xdr:rowOff>
    </xdr:to>
    <xdr:sp macro="" textlink="">
      <xdr:nvSpPr>
        <xdr:cNvPr id="652" name="楕円 651"/>
        <xdr:cNvSpPr/>
      </xdr:nvSpPr>
      <xdr:spPr>
        <a:xfrm>
          <a:off x="13652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66769</xdr:rowOff>
    </xdr:from>
    <xdr:ext cx="534377" cy="259045"/>
    <xdr:sp macro="" textlink="">
      <xdr:nvSpPr>
        <xdr:cNvPr id="653" name="テキスト ボックス 652"/>
        <xdr:cNvSpPr txBox="1"/>
      </xdr:nvSpPr>
      <xdr:spPr>
        <a:xfrm>
          <a:off x="13436111" y="13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163207</xdr:rowOff>
    </xdr:from>
    <xdr:to>
      <xdr:col>67</xdr:col>
      <xdr:colOff>101600</xdr:colOff>
      <xdr:row>76</xdr:row>
      <xdr:rowOff>93357</xdr:rowOff>
    </xdr:to>
    <xdr:sp macro="" textlink="">
      <xdr:nvSpPr>
        <xdr:cNvPr id="654" name="楕円 653"/>
        <xdr:cNvSpPr/>
      </xdr:nvSpPr>
      <xdr:spPr>
        <a:xfrm>
          <a:off x="12763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84484</xdr:rowOff>
    </xdr:from>
    <xdr:ext cx="534377" cy="259045"/>
    <xdr:sp macro="" textlink="">
      <xdr:nvSpPr>
        <xdr:cNvPr id="655" name="テキスト ボックス 654"/>
        <xdr:cNvSpPr txBox="1"/>
      </xdr:nvSpPr>
      <xdr:spPr>
        <a:xfrm>
          <a:off x="12547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120703</xdr:rowOff>
    </xdr:from>
    <xdr:to>
      <xdr:col>85</xdr:col>
      <xdr:colOff>127000</xdr:colOff>
      <xdr:row>98</xdr:row>
      <xdr:rowOff>60513</xdr:rowOff>
    </xdr:to>
    <xdr:cxnSp macro="">
      <xdr:nvCxnSpPr>
        <xdr:cNvPr id="682" name="直線コネクタ 681"/>
        <xdr:cNvCxnSpPr/>
      </xdr:nvCxnSpPr>
      <xdr:spPr>
        <a:xfrm>
          <a:off x="15481300" y="16579903"/>
          <a:ext cx="838200" cy="28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120703</xdr:rowOff>
    </xdr:from>
    <xdr:to>
      <xdr:col>81</xdr:col>
      <xdr:colOff>50800</xdr:colOff>
      <xdr:row>98</xdr:row>
      <xdr:rowOff>86894</xdr:rowOff>
    </xdr:to>
    <xdr:cxnSp macro="">
      <xdr:nvCxnSpPr>
        <xdr:cNvPr id="685" name="直線コネクタ 684"/>
        <xdr:cNvCxnSpPr/>
      </xdr:nvCxnSpPr>
      <xdr:spPr>
        <a:xfrm flipV="1">
          <a:off x="14592300" y="16579903"/>
          <a:ext cx="8890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33355</xdr:rowOff>
    </xdr:from>
    <xdr:to>
      <xdr:col>76</xdr:col>
      <xdr:colOff>114300</xdr:colOff>
      <xdr:row>98</xdr:row>
      <xdr:rowOff>86894</xdr:rowOff>
    </xdr:to>
    <xdr:cxnSp macro="">
      <xdr:nvCxnSpPr>
        <xdr:cNvPr id="688" name="直線コネクタ 687"/>
        <xdr:cNvCxnSpPr/>
      </xdr:nvCxnSpPr>
      <xdr:spPr>
        <a:xfrm>
          <a:off x="13703300" y="16835455"/>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84105</xdr:rowOff>
    </xdr:from>
    <xdr:to>
      <xdr:col>71</xdr:col>
      <xdr:colOff>177800</xdr:colOff>
      <xdr:row>98</xdr:row>
      <xdr:rowOff>33355</xdr:rowOff>
    </xdr:to>
    <xdr:cxnSp macro="">
      <xdr:nvCxnSpPr>
        <xdr:cNvPr id="691" name="直線コネクタ 690"/>
        <xdr:cNvCxnSpPr/>
      </xdr:nvCxnSpPr>
      <xdr:spPr>
        <a:xfrm>
          <a:off x="12814300" y="16714755"/>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9713</xdr:rowOff>
    </xdr:from>
    <xdr:to>
      <xdr:col>85</xdr:col>
      <xdr:colOff>177800</xdr:colOff>
      <xdr:row>98</xdr:row>
      <xdr:rowOff>111313</xdr:rowOff>
    </xdr:to>
    <xdr:sp macro="" textlink="">
      <xdr:nvSpPr>
        <xdr:cNvPr id="701" name="楕円 700"/>
        <xdr:cNvSpPr/>
      </xdr:nvSpPr>
      <xdr:spPr>
        <a:xfrm>
          <a:off x="162687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96090</xdr:rowOff>
    </xdr:from>
    <xdr:ext cx="469744" cy="259045"/>
    <xdr:sp macro="" textlink="">
      <xdr:nvSpPr>
        <xdr:cNvPr id="702" name="積立金該当値テキスト"/>
        <xdr:cNvSpPr txBox="1"/>
      </xdr:nvSpPr>
      <xdr:spPr>
        <a:xfrm>
          <a:off x="16370300" y="167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69903</xdr:rowOff>
    </xdr:from>
    <xdr:to>
      <xdr:col>81</xdr:col>
      <xdr:colOff>101600</xdr:colOff>
      <xdr:row>97</xdr:row>
      <xdr:rowOff>53</xdr:rowOff>
    </xdr:to>
    <xdr:sp macro="" textlink="">
      <xdr:nvSpPr>
        <xdr:cNvPr id="703" name="楕円 702"/>
        <xdr:cNvSpPr/>
      </xdr:nvSpPr>
      <xdr:spPr>
        <a:xfrm>
          <a:off x="15430500" y="165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16580</xdr:rowOff>
    </xdr:from>
    <xdr:ext cx="534377" cy="259045"/>
    <xdr:sp macro="" textlink="">
      <xdr:nvSpPr>
        <xdr:cNvPr id="704" name="テキスト ボックス 703"/>
        <xdr:cNvSpPr txBox="1"/>
      </xdr:nvSpPr>
      <xdr:spPr>
        <a:xfrm>
          <a:off x="15214111" y="163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36094</xdr:rowOff>
    </xdr:from>
    <xdr:to>
      <xdr:col>76</xdr:col>
      <xdr:colOff>165100</xdr:colOff>
      <xdr:row>98</xdr:row>
      <xdr:rowOff>137694</xdr:rowOff>
    </xdr:to>
    <xdr:sp macro="" textlink="">
      <xdr:nvSpPr>
        <xdr:cNvPr id="705" name="楕円 704"/>
        <xdr:cNvSpPr/>
      </xdr:nvSpPr>
      <xdr:spPr>
        <a:xfrm>
          <a:off x="14541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128821</xdr:rowOff>
    </xdr:from>
    <xdr:ext cx="469744" cy="259045"/>
    <xdr:sp macro="" textlink="">
      <xdr:nvSpPr>
        <xdr:cNvPr id="706" name="テキスト ボックス 705"/>
        <xdr:cNvSpPr txBox="1"/>
      </xdr:nvSpPr>
      <xdr:spPr>
        <a:xfrm>
          <a:off x="14357428" y="169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154005</xdr:rowOff>
    </xdr:from>
    <xdr:to>
      <xdr:col>72</xdr:col>
      <xdr:colOff>38100</xdr:colOff>
      <xdr:row>98</xdr:row>
      <xdr:rowOff>84155</xdr:rowOff>
    </xdr:to>
    <xdr:sp macro="" textlink="">
      <xdr:nvSpPr>
        <xdr:cNvPr id="707" name="楕円 706"/>
        <xdr:cNvSpPr/>
      </xdr:nvSpPr>
      <xdr:spPr>
        <a:xfrm>
          <a:off x="13652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75282</xdr:rowOff>
    </xdr:from>
    <xdr:ext cx="469744" cy="259045"/>
    <xdr:sp macro="" textlink="">
      <xdr:nvSpPr>
        <xdr:cNvPr id="708" name="テキスト ボックス 707"/>
        <xdr:cNvSpPr txBox="1"/>
      </xdr:nvSpPr>
      <xdr:spPr>
        <a:xfrm>
          <a:off x="13468428" y="168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33305</xdr:rowOff>
    </xdr:from>
    <xdr:to>
      <xdr:col>67</xdr:col>
      <xdr:colOff>101600</xdr:colOff>
      <xdr:row>97</xdr:row>
      <xdr:rowOff>134905</xdr:rowOff>
    </xdr:to>
    <xdr:sp macro="" textlink="">
      <xdr:nvSpPr>
        <xdr:cNvPr id="709" name="楕円 708"/>
        <xdr:cNvSpPr/>
      </xdr:nvSpPr>
      <xdr:spPr>
        <a:xfrm>
          <a:off x="12763500" y="166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126032</xdr:rowOff>
    </xdr:from>
    <xdr:ext cx="469744" cy="259045"/>
    <xdr:sp macro="" textlink="">
      <xdr:nvSpPr>
        <xdr:cNvPr id="710" name="テキスト ボックス 709"/>
        <xdr:cNvSpPr txBox="1"/>
      </xdr:nvSpPr>
      <xdr:spPr>
        <a:xfrm>
          <a:off x="12579428" y="167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77750</xdr:rowOff>
    </xdr:from>
    <xdr:to>
      <xdr:col>116</xdr:col>
      <xdr:colOff>63500</xdr:colOff>
      <xdr:row>57</xdr:row>
      <xdr:rowOff>81179</xdr:rowOff>
    </xdr:to>
    <xdr:cxnSp macro="">
      <xdr:nvCxnSpPr>
        <xdr:cNvPr id="798" name="直線コネクタ 797"/>
        <xdr:cNvCxnSpPr/>
      </xdr:nvCxnSpPr>
      <xdr:spPr>
        <a:xfrm flipV="1">
          <a:off x="21323300" y="985040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27495</xdr:rowOff>
    </xdr:from>
    <xdr:to>
      <xdr:col>111</xdr:col>
      <xdr:colOff>177800</xdr:colOff>
      <xdr:row>57</xdr:row>
      <xdr:rowOff>81179</xdr:rowOff>
    </xdr:to>
    <xdr:cxnSp macro="">
      <xdr:nvCxnSpPr>
        <xdr:cNvPr id="801" name="直線コネクタ 800"/>
        <xdr:cNvCxnSpPr/>
      </xdr:nvCxnSpPr>
      <xdr:spPr>
        <a:xfrm>
          <a:off x="20434300" y="9800145"/>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27495</xdr:rowOff>
    </xdr:from>
    <xdr:to>
      <xdr:col>107</xdr:col>
      <xdr:colOff>50800</xdr:colOff>
      <xdr:row>57</xdr:row>
      <xdr:rowOff>82131</xdr:rowOff>
    </xdr:to>
    <xdr:cxnSp macro="">
      <xdr:nvCxnSpPr>
        <xdr:cNvPr id="804" name="直線コネクタ 803"/>
        <xdr:cNvCxnSpPr/>
      </xdr:nvCxnSpPr>
      <xdr:spPr>
        <a:xfrm flipV="1">
          <a:off x="19545300" y="9800145"/>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82131</xdr:rowOff>
    </xdr:from>
    <xdr:to>
      <xdr:col>102</xdr:col>
      <xdr:colOff>114300</xdr:colOff>
      <xdr:row>57</xdr:row>
      <xdr:rowOff>82969</xdr:rowOff>
    </xdr:to>
    <xdr:cxnSp macro="">
      <xdr:nvCxnSpPr>
        <xdr:cNvPr id="807" name="直線コネクタ 806"/>
        <xdr:cNvCxnSpPr/>
      </xdr:nvCxnSpPr>
      <xdr:spPr>
        <a:xfrm flipV="1">
          <a:off x="18656300" y="9854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26950</xdr:rowOff>
    </xdr:from>
    <xdr:to>
      <xdr:col>116</xdr:col>
      <xdr:colOff>114300</xdr:colOff>
      <xdr:row>57</xdr:row>
      <xdr:rowOff>128550</xdr:rowOff>
    </xdr:to>
    <xdr:sp macro="" textlink="">
      <xdr:nvSpPr>
        <xdr:cNvPr id="817" name="楕円 816"/>
        <xdr:cNvSpPr/>
      </xdr:nvSpPr>
      <xdr:spPr>
        <a:xfrm>
          <a:off x="221107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49827</xdr:rowOff>
    </xdr:from>
    <xdr:ext cx="469744" cy="259045"/>
    <xdr:sp macro="" textlink="">
      <xdr:nvSpPr>
        <xdr:cNvPr id="818" name="貸付金該当値テキスト"/>
        <xdr:cNvSpPr txBox="1"/>
      </xdr:nvSpPr>
      <xdr:spPr>
        <a:xfrm>
          <a:off x="22212300" y="96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30379</xdr:rowOff>
    </xdr:from>
    <xdr:to>
      <xdr:col>112</xdr:col>
      <xdr:colOff>38100</xdr:colOff>
      <xdr:row>57</xdr:row>
      <xdr:rowOff>131979</xdr:rowOff>
    </xdr:to>
    <xdr:sp macro="" textlink="">
      <xdr:nvSpPr>
        <xdr:cNvPr id="819" name="楕円 818"/>
        <xdr:cNvSpPr/>
      </xdr:nvSpPr>
      <xdr:spPr>
        <a:xfrm>
          <a:off x="21272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148506</xdr:rowOff>
    </xdr:from>
    <xdr:ext cx="469744" cy="259045"/>
    <xdr:sp macro="" textlink="">
      <xdr:nvSpPr>
        <xdr:cNvPr id="820" name="テキスト ボックス 819"/>
        <xdr:cNvSpPr txBox="1"/>
      </xdr:nvSpPr>
      <xdr:spPr>
        <a:xfrm>
          <a:off x="21088428" y="9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148145</xdr:rowOff>
    </xdr:from>
    <xdr:to>
      <xdr:col>107</xdr:col>
      <xdr:colOff>101600</xdr:colOff>
      <xdr:row>57</xdr:row>
      <xdr:rowOff>78295</xdr:rowOff>
    </xdr:to>
    <xdr:sp macro="" textlink="">
      <xdr:nvSpPr>
        <xdr:cNvPr id="821" name="楕円 820"/>
        <xdr:cNvSpPr/>
      </xdr:nvSpPr>
      <xdr:spPr>
        <a:xfrm>
          <a:off x="20383500" y="9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94822</xdr:rowOff>
    </xdr:from>
    <xdr:ext cx="469744" cy="259045"/>
    <xdr:sp macro="" textlink="">
      <xdr:nvSpPr>
        <xdr:cNvPr id="822" name="テキスト ボックス 821"/>
        <xdr:cNvSpPr txBox="1"/>
      </xdr:nvSpPr>
      <xdr:spPr>
        <a:xfrm>
          <a:off x="20199428" y="95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31331</xdr:rowOff>
    </xdr:from>
    <xdr:to>
      <xdr:col>102</xdr:col>
      <xdr:colOff>165100</xdr:colOff>
      <xdr:row>57</xdr:row>
      <xdr:rowOff>132931</xdr:rowOff>
    </xdr:to>
    <xdr:sp macro="" textlink="">
      <xdr:nvSpPr>
        <xdr:cNvPr id="823" name="楕円 822"/>
        <xdr:cNvSpPr/>
      </xdr:nvSpPr>
      <xdr:spPr>
        <a:xfrm>
          <a:off x="194945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149458</xdr:rowOff>
    </xdr:from>
    <xdr:ext cx="469744" cy="259045"/>
    <xdr:sp macro="" textlink="">
      <xdr:nvSpPr>
        <xdr:cNvPr id="824" name="テキスト ボックス 823"/>
        <xdr:cNvSpPr txBox="1"/>
      </xdr:nvSpPr>
      <xdr:spPr>
        <a:xfrm>
          <a:off x="19310428" y="95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32169</xdr:rowOff>
    </xdr:from>
    <xdr:to>
      <xdr:col>98</xdr:col>
      <xdr:colOff>38100</xdr:colOff>
      <xdr:row>57</xdr:row>
      <xdr:rowOff>133769</xdr:rowOff>
    </xdr:to>
    <xdr:sp macro="" textlink="">
      <xdr:nvSpPr>
        <xdr:cNvPr id="825" name="楕円 824"/>
        <xdr:cNvSpPr/>
      </xdr:nvSpPr>
      <xdr:spPr>
        <a:xfrm>
          <a:off x="18605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150296</xdr:rowOff>
    </xdr:from>
    <xdr:ext cx="469744" cy="259045"/>
    <xdr:sp macro="" textlink="">
      <xdr:nvSpPr>
        <xdr:cNvPr id="826" name="テキスト ボックス 825"/>
        <xdr:cNvSpPr txBox="1"/>
      </xdr:nvSpPr>
      <xdr:spPr>
        <a:xfrm>
          <a:off x="18421428"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111144</xdr:rowOff>
    </xdr:from>
    <xdr:to>
      <xdr:col>116</xdr:col>
      <xdr:colOff>63500</xdr:colOff>
      <xdr:row>75</xdr:row>
      <xdr:rowOff>141872</xdr:rowOff>
    </xdr:to>
    <xdr:cxnSp macro="">
      <xdr:nvCxnSpPr>
        <xdr:cNvPr id="856" name="直線コネクタ 855"/>
        <xdr:cNvCxnSpPr/>
      </xdr:nvCxnSpPr>
      <xdr:spPr>
        <a:xfrm flipV="1">
          <a:off x="21323300" y="12969894"/>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141872</xdr:rowOff>
    </xdr:from>
    <xdr:to>
      <xdr:col>111</xdr:col>
      <xdr:colOff>177800</xdr:colOff>
      <xdr:row>75</xdr:row>
      <xdr:rowOff>169038</xdr:rowOff>
    </xdr:to>
    <xdr:cxnSp macro="">
      <xdr:nvCxnSpPr>
        <xdr:cNvPr id="859" name="直線コネクタ 858"/>
        <xdr:cNvCxnSpPr/>
      </xdr:nvCxnSpPr>
      <xdr:spPr>
        <a:xfrm flipV="1">
          <a:off x="20434300" y="1300062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169038</xdr:rowOff>
    </xdr:from>
    <xdr:to>
      <xdr:col>107</xdr:col>
      <xdr:colOff>50800</xdr:colOff>
      <xdr:row>76</xdr:row>
      <xdr:rowOff>22371</xdr:rowOff>
    </xdr:to>
    <xdr:cxnSp macro="">
      <xdr:nvCxnSpPr>
        <xdr:cNvPr id="862" name="直線コネクタ 861"/>
        <xdr:cNvCxnSpPr/>
      </xdr:nvCxnSpPr>
      <xdr:spPr>
        <a:xfrm flipV="1">
          <a:off x="19545300" y="13027788"/>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22371</xdr:rowOff>
    </xdr:from>
    <xdr:to>
      <xdr:col>102</xdr:col>
      <xdr:colOff>114300</xdr:colOff>
      <xdr:row>76</xdr:row>
      <xdr:rowOff>31820</xdr:rowOff>
    </xdr:to>
    <xdr:cxnSp macro="">
      <xdr:nvCxnSpPr>
        <xdr:cNvPr id="865" name="直線コネクタ 864"/>
        <xdr:cNvCxnSpPr/>
      </xdr:nvCxnSpPr>
      <xdr:spPr>
        <a:xfrm flipV="1">
          <a:off x="18656300" y="1305257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60344</xdr:rowOff>
    </xdr:from>
    <xdr:to>
      <xdr:col>116</xdr:col>
      <xdr:colOff>114300</xdr:colOff>
      <xdr:row>75</xdr:row>
      <xdr:rowOff>161944</xdr:rowOff>
    </xdr:to>
    <xdr:sp macro="" textlink="">
      <xdr:nvSpPr>
        <xdr:cNvPr id="875" name="楕円 874"/>
        <xdr:cNvSpPr/>
      </xdr:nvSpPr>
      <xdr:spPr>
        <a:xfrm>
          <a:off x="22110700" y="129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83221</xdr:rowOff>
    </xdr:from>
    <xdr:ext cx="534377" cy="259045"/>
    <xdr:sp macro="" textlink="">
      <xdr:nvSpPr>
        <xdr:cNvPr id="876" name="繰出金該当値テキスト"/>
        <xdr:cNvSpPr txBox="1"/>
      </xdr:nvSpPr>
      <xdr:spPr>
        <a:xfrm>
          <a:off x="22212300" y="12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91072</xdr:rowOff>
    </xdr:from>
    <xdr:to>
      <xdr:col>112</xdr:col>
      <xdr:colOff>38100</xdr:colOff>
      <xdr:row>76</xdr:row>
      <xdr:rowOff>21222</xdr:rowOff>
    </xdr:to>
    <xdr:sp macro="" textlink="">
      <xdr:nvSpPr>
        <xdr:cNvPr id="877" name="楕円 876"/>
        <xdr:cNvSpPr/>
      </xdr:nvSpPr>
      <xdr:spPr>
        <a:xfrm>
          <a:off x="212725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37749</xdr:rowOff>
    </xdr:from>
    <xdr:ext cx="534377" cy="259045"/>
    <xdr:sp macro="" textlink="">
      <xdr:nvSpPr>
        <xdr:cNvPr id="878" name="テキスト ボックス 877"/>
        <xdr:cNvSpPr txBox="1"/>
      </xdr:nvSpPr>
      <xdr:spPr>
        <a:xfrm>
          <a:off x="21056111" y="127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118237</xdr:rowOff>
    </xdr:from>
    <xdr:to>
      <xdr:col>107</xdr:col>
      <xdr:colOff>101600</xdr:colOff>
      <xdr:row>76</xdr:row>
      <xdr:rowOff>48388</xdr:rowOff>
    </xdr:to>
    <xdr:sp macro="" textlink="">
      <xdr:nvSpPr>
        <xdr:cNvPr id="879" name="楕円 878"/>
        <xdr:cNvSpPr/>
      </xdr:nvSpPr>
      <xdr:spPr>
        <a:xfrm>
          <a:off x="20383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39515</xdr:rowOff>
    </xdr:from>
    <xdr:ext cx="534377" cy="259045"/>
    <xdr:sp macro="" textlink="">
      <xdr:nvSpPr>
        <xdr:cNvPr id="880" name="テキスト ボックス 879"/>
        <xdr:cNvSpPr txBox="1"/>
      </xdr:nvSpPr>
      <xdr:spPr>
        <a:xfrm>
          <a:off x="20167111" y="13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143021</xdr:rowOff>
    </xdr:from>
    <xdr:to>
      <xdr:col>102</xdr:col>
      <xdr:colOff>165100</xdr:colOff>
      <xdr:row>76</xdr:row>
      <xdr:rowOff>73171</xdr:rowOff>
    </xdr:to>
    <xdr:sp macro="" textlink="">
      <xdr:nvSpPr>
        <xdr:cNvPr id="881" name="楕円 880"/>
        <xdr:cNvSpPr/>
      </xdr:nvSpPr>
      <xdr:spPr>
        <a:xfrm>
          <a:off x="194945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64298</xdr:rowOff>
    </xdr:from>
    <xdr:ext cx="534377" cy="259045"/>
    <xdr:sp macro="" textlink="">
      <xdr:nvSpPr>
        <xdr:cNvPr id="882" name="テキスト ボックス 881"/>
        <xdr:cNvSpPr txBox="1"/>
      </xdr:nvSpPr>
      <xdr:spPr>
        <a:xfrm>
          <a:off x="19278111" y="130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152470</xdr:rowOff>
    </xdr:from>
    <xdr:to>
      <xdr:col>98</xdr:col>
      <xdr:colOff>38100</xdr:colOff>
      <xdr:row>76</xdr:row>
      <xdr:rowOff>82620</xdr:rowOff>
    </xdr:to>
    <xdr:sp macro="" textlink="">
      <xdr:nvSpPr>
        <xdr:cNvPr id="883" name="楕円 882"/>
        <xdr:cNvSpPr/>
      </xdr:nvSpPr>
      <xdr:spPr>
        <a:xfrm>
          <a:off x="18605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73747</xdr:rowOff>
    </xdr:from>
    <xdr:ext cx="534377" cy="259045"/>
    <xdr:sp macro="" textlink="">
      <xdr:nvSpPr>
        <xdr:cNvPr id="884" name="テキスト ボックス 883"/>
        <xdr:cNvSpPr txBox="1"/>
      </xdr:nvSpPr>
      <xdr:spPr>
        <a:xfrm>
          <a:off x="18389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歳出決算総額に対する市民一人当たりコストは、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467,410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主な構成項目である人件費では、市民一人当たり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96,064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ものの、類似団体の値を大きく上回っている状況が続いている。本市は広大な行政面積を有し、多数点在する公共施設における行政需要に見合う人員配置を行ってきたことが一因と考えられるが、少子高齢化、人口減少社会における事務事業の見直し、公共施設の統廃合等、多面的に検討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73,536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円上回っており、管理施設数が多数に上ることからと考えられる。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74,229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多くが老朽化しており、補修や建替えに多額の費用が必要となることが想定されるため、公共施設等総合管理計画や策定を進めている個別施設計画に基づき、十分な検討を重ねたうえで施設の集約・統廃合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38659</xdr:rowOff>
    </xdr:from>
    <xdr:to>
      <xdr:col>24</xdr:col>
      <xdr:colOff>63500</xdr:colOff>
      <xdr:row>33</xdr:row>
      <xdr:rowOff>93066</xdr:rowOff>
    </xdr:to>
    <xdr:cxnSp macro="">
      <xdr:nvCxnSpPr>
        <xdr:cNvPr id="59" name="直線コネクタ 58"/>
        <xdr:cNvCxnSpPr/>
      </xdr:nvCxnSpPr>
      <xdr:spPr>
        <a:xfrm>
          <a:off x="3797300" y="5696509"/>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38659</xdr:rowOff>
    </xdr:from>
    <xdr:to>
      <xdr:col>19</xdr:col>
      <xdr:colOff>177800</xdr:colOff>
      <xdr:row>33</xdr:row>
      <xdr:rowOff>116840</xdr:rowOff>
    </xdr:to>
    <xdr:cxnSp macro="">
      <xdr:nvCxnSpPr>
        <xdr:cNvPr id="62" name="直線コネクタ 61"/>
        <xdr:cNvCxnSpPr/>
      </xdr:nvCxnSpPr>
      <xdr:spPr>
        <a:xfrm flipV="1">
          <a:off x="2908300" y="5696509"/>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116840</xdr:rowOff>
    </xdr:from>
    <xdr:to>
      <xdr:col>15</xdr:col>
      <xdr:colOff>50800</xdr:colOff>
      <xdr:row>33</xdr:row>
      <xdr:rowOff>147472</xdr:rowOff>
    </xdr:to>
    <xdr:cxnSp macro="">
      <xdr:nvCxnSpPr>
        <xdr:cNvPr id="65" name="直線コネクタ 64"/>
        <xdr:cNvCxnSpPr/>
      </xdr:nvCxnSpPr>
      <xdr:spPr>
        <a:xfrm flipV="1">
          <a:off x="2019300" y="577469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33</xdr:row>
      <xdr:rowOff>147472</xdr:rowOff>
    </xdr:to>
    <xdr:cxnSp macro="">
      <xdr:nvCxnSpPr>
        <xdr:cNvPr id="68" name="直線コネクタ 67"/>
        <xdr:cNvCxnSpPr/>
      </xdr:nvCxnSpPr>
      <xdr:spPr>
        <a:xfrm>
          <a:off x="1130300" y="56599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42266</xdr:rowOff>
    </xdr:from>
    <xdr:to>
      <xdr:col>24</xdr:col>
      <xdr:colOff>114300</xdr:colOff>
      <xdr:row>33</xdr:row>
      <xdr:rowOff>143866</xdr:rowOff>
    </xdr:to>
    <xdr:sp macro="" textlink="">
      <xdr:nvSpPr>
        <xdr:cNvPr id="78" name="楕円 77"/>
        <xdr:cNvSpPr/>
      </xdr:nvSpPr>
      <xdr:spPr>
        <a:xfrm>
          <a:off x="4584700" y="57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65143</xdr:rowOff>
    </xdr:from>
    <xdr:ext cx="469744" cy="259045"/>
    <xdr:sp macro="" textlink="">
      <xdr:nvSpPr>
        <xdr:cNvPr id="79" name="議会費該当値テキスト"/>
        <xdr:cNvSpPr txBox="1"/>
      </xdr:nvSpPr>
      <xdr:spPr>
        <a:xfrm>
          <a:off x="4686300" y="55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159309</xdr:rowOff>
    </xdr:from>
    <xdr:to>
      <xdr:col>20</xdr:col>
      <xdr:colOff>38100</xdr:colOff>
      <xdr:row>33</xdr:row>
      <xdr:rowOff>89459</xdr:rowOff>
    </xdr:to>
    <xdr:sp macro="" textlink="">
      <xdr:nvSpPr>
        <xdr:cNvPr id="80" name="楕円 79"/>
        <xdr:cNvSpPr/>
      </xdr:nvSpPr>
      <xdr:spPr>
        <a:xfrm>
          <a:off x="3746500" y="56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105986</xdr:rowOff>
    </xdr:from>
    <xdr:ext cx="469744" cy="259045"/>
    <xdr:sp macro="" textlink="">
      <xdr:nvSpPr>
        <xdr:cNvPr id="81" name="テキスト ボックス 80"/>
        <xdr:cNvSpPr txBox="1"/>
      </xdr:nvSpPr>
      <xdr:spPr>
        <a:xfrm>
          <a:off x="3562428" y="54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66040</xdr:rowOff>
    </xdr:from>
    <xdr:to>
      <xdr:col>15</xdr:col>
      <xdr:colOff>101600</xdr:colOff>
      <xdr:row>33</xdr:row>
      <xdr:rowOff>167640</xdr:rowOff>
    </xdr:to>
    <xdr:sp macro="" textlink="">
      <xdr:nvSpPr>
        <xdr:cNvPr id="82" name="楕円 81"/>
        <xdr:cNvSpPr/>
      </xdr:nvSpPr>
      <xdr:spPr>
        <a:xfrm>
          <a:off x="2857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12717</xdr:rowOff>
    </xdr:from>
    <xdr:ext cx="469744" cy="259045"/>
    <xdr:sp macro="" textlink="">
      <xdr:nvSpPr>
        <xdr:cNvPr id="83" name="テキスト ボックス 82"/>
        <xdr:cNvSpPr txBox="1"/>
      </xdr:nvSpPr>
      <xdr:spPr>
        <a:xfrm>
          <a:off x="2673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96672</xdr:rowOff>
    </xdr:from>
    <xdr:to>
      <xdr:col>10</xdr:col>
      <xdr:colOff>165100</xdr:colOff>
      <xdr:row>34</xdr:row>
      <xdr:rowOff>26822</xdr:rowOff>
    </xdr:to>
    <xdr:sp macro="" textlink="">
      <xdr:nvSpPr>
        <xdr:cNvPr id="84" name="楕円 83"/>
        <xdr:cNvSpPr/>
      </xdr:nvSpPr>
      <xdr:spPr>
        <a:xfrm>
          <a:off x="1968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43349</xdr:rowOff>
    </xdr:from>
    <xdr:ext cx="469744" cy="259045"/>
    <xdr:sp macro="" textlink="">
      <xdr:nvSpPr>
        <xdr:cNvPr id="85" name="テキスト ボックス 84"/>
        <xdr:cNvSpPr txBox="1"/>
      </xdr:nvSpPr>
      <xdr:spPr>
        <a:xfrm>
          <a:off x="1784428" y="55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122733</xdr:rowOff>
    </xdr:from>
    <xdr:to>
      <xdr:col>6</xdr:col>
      <xdr:colOff>38100</xdr:colOff>
      <xdr:row>33</xdr:row>
      <xdr:rowOff>52883</xdr:rowOff>
    </xdr:to>
    <xdr:sp macro="" textlink="">
      <xdr:nvSpPr>
        <xdr:cNvPr id="86" name="楕円 85"/>
        <xdr:cNvSpPr/>
      </xdr:nvSpPr>
      <xdr:spPr>
        <a:xfrm>
          <a:off x="1079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69410</xdr:rowOff>
    </xdr:from>
    <xdr:ext cx="469744" cy="259045"/>
    <xdr:sp macro="" textlink="">
      <xdr:nvSpPr>
        <xdr:cNvPr id="87" name="テキスト ボックス 86"/>
        <xdr:cNvSpPr txBox="1"/>
      </xdr:nvSpPr>
      <xdr:spPr>
        <a:xfrm>
          <a:off x="895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136400</xdr:rowOff>
    </xdr:from>
    <xdr:to>
      <xdr:col>24</xdr:col>
      <xdr:colOff>63500</xdr:colOff>
      <xdr:row>57</xdr:row>
      <xdr:rowOff>53822</xdr:rowOff>
    </xdr:to>
    <xdr:cxnSp macro="">
      <xdr:nvCxnSpPr>
        <xdr:cNvPr id="116" name="直線コネクタ 115"/>
        <xdr:cNvCxnSpPr/>
      </xdr:nvCxnSpPr>
      <xdr:spPr>
        <a:xfrm>
          <a:off x="3797300" y="9737600"/>
          <a:ext cx="8382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136400</xdr:rowOff>
    </xdr:from>
    <xdr:to>
      <xdr:col>19</xdr:col>
      <xdr:colOff>177800</xdr:colOff>
      <xdr:row>57</xdr:row>
      <xdr:rowOff>42149</xdr:rowOff>
    </xdr:to>
    <xdr:cxnSp macro="">
      <xdr:nvCxnSpPr>
        <xdr:cNvPr id="119" name="直線コネクタ 118"/>
        <xdr:cNvCxnSpPr/>
      </xdr:nvCxnSpPr>
      <xdr:spPr>
        <a:xfrm flipV="1">
          <a:off x="2908300" y="9737600"/>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2517</xdr:rowOff>
    </xdr:from>
    <xdr:to>
      <xdr:col>15</xdr:col>
      <xdr:colOff>50800</xdr:colOff>
      <xdr:row>57</xdr:row>
      <xdr:rowOff>42149</xdr:rowOff>
    </xdr:to>
    <xdr:cxnSp macro="">
      <xdr:nvCxnSpPr>
        <xdr:cNvPr id="122" name="直線コネクタ 121"/>
        <xdr:cNvCxnSpPr/>
      </xdr:nvCxnSpPr>
      <xdr:spPr>
        <a:xfrm>
          <a:off x="2019300" y="9432267"/>
          <a:ext cx="889000" cy="38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2517</xdr:rowOff>
    </xdr:from>
    <xdr:to>
      <xdr:col>10</xdr:col>
      <xdr:colOff>114300</xdr:colOff>
      <xdr:row>56</xdr:row>
      <xdr:rowOff>122189</xdr:rowOff>
    </xdr:to>
    <xdr:cxnSp macro="">
      <xdr:nvCxnSpPr>
        <xdr:cNvPr id="125" name="直線コネクタ 124"/>
        <xdr:cNvCxnSpPr/>
      </xdr:nvCxnSpPr>
      <xdr:spPr>
        <a:xfrm flipV="1">
          <a:off x="1130300" y="9432267"/>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3022</xdr:rowOff>
    </xdr:from>
    <xdr:to>
      <xdr:col>24</xdr:col>
      <xdr:colOff>114300</xdr:colOff>
      <xdr:row>57</xdr:row>
      <xdr:rowOff>104622</xdr:rowOff>
    </xdr:to>
    <xdr:sp macro="" textlink="">
      <xdr:nvSpPr>
        <xdr:cNvPr id="135" name="楕円 134"/>
        <xdr:cNvSpPr/>
      </xdr:nvSpPr>
      <xdr:spPr>
        <a:xfrm>
          <a:off x="4584700" y="97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89399</xdr:rowOff>
    </xdr:from>
    <xdr:ext cx="534377" cy="259045"/>
    <xdr:sp macro="" textlink="">
      <xdr:nvSpPr>
        <xdr:cNvPr id="136" name="総務費該当値テキスト"/>
        <xdr:cNvSpPr txBox="1"/>
      </xdr:nvSpPr>
      <xdr:spPr>
        <a:xfrm>
          <a:off x="4686300" y="96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85600</xdr:rowOff>
    </xdr:from>
    <xdr:to>
      <xdr:col>20</xdr:col>
      <xdr:colOff>38100</xdr:colOff>
      <xdr:row>57</xdr:row>
      <xdr:rowOff>15750</xdr:rowOff>
    </xdr:to>
    <xdr:sp macro="" textlink="">
      <xdr:nvSpPr>
        <xdr:cNvPr id="137" name="楕円 136"/>
        <xdr:cNvSpPr/>
      </xdr:nvSpPr>
      <xdr:spPr>
        <a:xfrm>
          <a:off x="3746500" y="96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6877</xdr:rowOff>
    </xdr:from>
    <xdr:ext cx="534377" cy="259045"/>
    <xdr:sp macro="" textlink="">
      <xdr:nvSpPr>
        <xdr:cNvPr id="138" name="テキスト ボックス 137"/>
        <xdr:cNvSpPr txBox="1"/>
      </xdr:nvSpPr>
      <xdr:spPr>
        <a:xfrm>
          <a:off x="3530111" y="97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162799</xdr:rowOff>
    </xdr:from>
    <xdr:to>
      <xdr:col>15</xdr:col>
      <xdr:colOff>101600</xdr:colOff>
      <xdr:row>57</xdr:row>
      <xdr:rowOff>92949</xdr:rowOff>
    </xdr:to>
    <xdr:sp macro="" textlink="">
      <xdr:nvSpPr>
        <xdr:cNvPr id="139" name="楕円 138"/>
        <xdr:cNvSpPr/>
      </xdr:nvSpPr>
      <xdr:spPr>
        <a:xfrm>
          <a:off x="2857500" y="97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84076</xdr:rowOff>
    </xdr:from>
    <xdr:ext cx="534377" cy="259045"/>
    <xdr:sp macro="" textlink="">
      <xdr:nvSpPr>
        <xdr:cNvPr id="140" name="テキスト ボックス 139"/>
        <xdr:cNvSpPr txBox="1"/>
      </xdr:nvSpPr>
      <xdr:spPr>
        <a:xfrm>
          <a:off x="2641111" y="98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123167</xdr:rowOff>
    </xdr:from>
    <xdr:to>
      <xdr:col>10</xdr:col>
      <xdr:colOff>165100</xdr:colOff>
      <xdr:row>55</xdr:row>
      <xdr:rowOff>53317</xdr:rowOff>
    </xdr:to>
    <xdr:sp macro="" textlink="">
      <xdr:nvSpPr>
        <xdr:cNvPr id="141" name="楕円 140"/>
        <xdr:cNvSpPr/>
      </xdr:nvSpPr>
      <xdr:spPr>
        <a:xfrm>
          <a:off x="1968500" y="93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69844</xdr:rowOff>
    </xdr:from>
    <xdr:ext cx="534377" cy="259045"/>
    <xdr:sp macro="" textlink="">
      <xdr:nvSpPr>
        <xdr:cNvPr id="142" name="テキスト ボックス 141"/>
        <xdr:cNvSpPr txBox="1"/>
      </xdr:nvSpPr>
      <xdr:spPr>
        <a:xfrm>
          <a:off x="1752111" y="91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71389</xdr:rowOff>
    </xdr:from>
    <xdr:to>
      <xdr:col>6</xdr:col>
      <xdr:colOff>38100</xdr:colOff>
      <xdr:row>57</xdr:row>
      <xdr:rowOff>1539</xdr:rowOff>
    </xdr:to>
    <xdr:sp macro="" textlink="">
      <xdr:nvSpPr>
        <xdr:cNvPr id="143" name="楕円 142"/>
        <xdr:cNvSpPr/>
      </xdr:nvSpPr>
      <xdr:spPr>
        <a:xfrm>
          <a:off x="1079500" y="9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164116</xdr:rowOff>
    </xdr:from>
    <xdr:ext cx="534377" cy="259045"/>
    <xdr:sp macro="" textlink="">
      <xdr:nvSpPr>
        <xdr:cNvPr id="144" name="テキスト ボックス 143"/>
        <xdr:cNvSpPr txBox="1"/>
      </xdr:nvSpPr>
      <xdr:spPr>
        <a:xfrm>
          <a:off x="863111" y="9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29375</xdr:rowOff>
    </xdr:from>
    <xdr:to>
      <xdr:col>24</xdr:col>
      <xdr:colOff>63500</xdr:colOff>
      <xdr:row>76</xdr:row>
      <xdr:rowOff>7353</xdr:rowOff>
    </xdr:to>
    <xdr:cxnSp macro="">
      <xdr:nvCxnSpPr>
        <xdr:cNvPr id="174" name="直線コネクタ 173"/>
        <xdr:cNvCxnSpPr/>
      </xdr:nvCxnSpPr>
      <xdr:spPr>
        <a:xfrm flipV="1">
          <a:off x="3797300" y="12888125"/>
          <a:ext cx="8382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112141</xdr:rowOff>
    </xdr:from>
    <xdr:to>
      <xdr:col>19</xdr:col>
      <xdr:colOff>177800</xdr:colOff>
      <xdr:row>76</xdr:row>
      <xdr:rowOff>7353</xdr:rowOff>
    </xdr:to>
    <xdr:cxnSp macro="">
      <xdr:nvCxnSpPr>
        <xdr:cNvPr id="177" name="直線コネクタ 176"/>
        <xdr:cNvCxnSpPr/>
      </xdr:nvCxnSpPr>
      <xdr:spPr>
        <a:xfrm>
          <a:off x="2908300" y="12970891"/>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90374</xdr:rowOff>
    </xdr:from>
    <xdr:to>
      <xdr:col>15</xdr:col>
      <xdr:colOff>50800</xdr:colOff>
      <xdr:row>75</xdr:row>
      <xdr:rowOff>112141</xdr:rowOff>
    </xdr:to>
    <xdr:cxnSp macro="">
      <xdr:nvCxnSpPr>
        <xdr:cNvPr id="180" name="直線コネクタ 179"/>
        <xdr:cNvCxnSpPr/>
      </xdr:nvCxnSpPr>
      <xdr:spPr>
        <a:xfrm>
          <a:off x="2019300" y="12949124"/>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90374</xdr:rowOff>
    </xdr:from>
    <xdr:to>
      <xdr:col>10</xdr:col>
      <xdr:colOff>114300</xdr:colOff>
      <xdr:row>76</xdr:row>
      <xdr:rowOff>49961</xdr:rowOff>
    </xdr:to>
    <xdr:cxnSp macro="">
      <xdr:nvCxnSpPr>
        <xdr:cNvPr id="183" name="直線コネクタ 182"/>
        <xdr:cNvCxnSpPr/>
      </xdr:nvCxnSpPr>
      <xdr:spPr>
        <a:xfrm flipV="1">
          <a:off x="1130300" y="12949124"/>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150025</xdr:rowOff>
    </xdr:from>
    <xdr:to>
      <xdr:col>24</xdr:col>
      <xdr:colOff>114300</xdr:colOff>
      <xdr:row>75</xdr:row>
      <xdr:rowOff>80175</xdr:rowOff>
    </xdr:to>
    <xdr:sp macro="" textlink="">
      <xdr:nvSpPr>
        <xdr:cNvPr id="193" name="楕円 192"/>
        <xdr:cNvSpPr/>
      </xdr:nvSpPr>
      <xdr:spPr>
        <a:xfrm>
          <a:off x="4584700" y="128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1452</xdr:rowOff>
    </xdr:from>
    <xdr:ext cx="599010" cy="259045"/>
    <xdr:sp macro="" textlink="">
      <xdr:nvSpPr>
        <xdr:cNvPr id="194" name="民生費該当値テキスト"/>
        <xdr:cNvSpPr txBox="1"/>
      </xdr:nvSpPr>
      <xdr:spPr>
        <a:xfrm>
          <a:off x="4686300" y="1268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128003</xdr:rowOff>
    </xdr:from>
    <xdr:to>
      <xdr:col>20</xdr:col>
      <xdr:colOff>38100</xdr:colOff>
      <xdr:row>76</xdr:row>
      <xdr:rowOff>58153</xdr:rowOff>
    </xdr:to>
    <xdr:sp macro="" textlink="">
      <xdr:nvSpPr>
        <xdr:cNvPr id="195" name="楕円 194"/>
        <xdr:cNvSpPr/>
      </xdr:nvSpPr>
      <xdr:spPr>
        <a:xfrm>
          <a:off x="3746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49280</xdr:rowOff>
    </xdr:from>
    <xdr:ext cx="599010" cy="259045"/>
    <xdr:sp macro="" textlink="">
      <xdr:nvSpPr>
        <xdr:cNvPr id="196" name="テキスト ボックス 195"/>
        <xdr:cNvSpPr txBox="1"/>
      </xdr:nvSpPr>
      <xdr:spPr>
        <a:xfrm>
          <a:off x="3497795" y="1307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61341</xdr:rowOff>
    </xdr:from>
    <xdr:to>
      <xdr:col>15</xdr:col>
      <xdr:colOff>101600</xdr:colOff>
      <xdr:row>75</xdr:row>
      <xdr:rowOff>162942</xdr:rowOff>
    </xdr:to>
    <xdr:sp macro="" textlink="">
      <xdr:nvSpPr>
        <xdr:cNvPr id="197" name="楕円 196"/>
        <xdr:cNvSpPr/>
      </xdr:nvSpPr>
      <xdr:spPr>
        <a:xfrm>
          <a:off x="2857500" y="129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8018</xdr:rowOff>
    </xdr:from>
    <xdr:ext cx="599010" cy="259045"/>
    <xdr:sp macro="" textlink="">
      <xdr:nvSpPr>
        <xdr:cNvPr id="198" name="テキスト ボックス 197"/>
        <xdr:cNvSpPr txBox="1"/>
      </xdr:nvSpPr>
      <xdr:spPr>
        <a:xfrm>
          <a:off x="2608795" y="126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39574</xdr:rowOff>
    </xdr:from>
    <xdr:to>
      <xdr:col>10</xdr:col>
      <xdr:colOff>165100</xdr:colOff>
      <xdr:row>75</xdr:row>
      <xdr:rowOff>141174</xdr:rowOff>
    </xdr:to>
    <xdr:sp macro="" textlink="">
      <xdr:nvSpPr>
        <xdr:cNvPr id="199" name="楕円 198"/>
        <xdr:cNvSpPr/>
      </xdr:nvSpPr>
      <xdr:spPr>
        <a:xfrm>
          <a:off x="19685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157701</xdr:rowOff>
    </xdr:from>
    <xdr:ext cx="599010" cy="259045"/>
    <xdr:sp macro="" textlink="">
      <xdr:nvSpPr>
        <xdr:cNvPr id="200" name="テキスト ボックス 199"/>
        <xdr:cNvSpPr txBox="1"/>
      </xdr:nvSpPr>
      <xdr:spPr>
        <a:xfrm>
          <a:off x="1719795" y="12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170611</xdr:rowOff>
    </xdr:from>
    <xdr:to>
      <xdr:col>6</xdr:col>
      <xdr:colOff>38100</xdr:colOff>
      <xdr:row>76</xdr:row>
      <xdr:rowOff>100761</xdr:rowOff>
    </xdr:to>
    <xdr:sp macro="" textlink="">
      <xdr:nvSpPr>
        <xdr:cNvPr id="201" name="楕円 200"/>
        <xdr:cNvSpPr/>
      </xdr:nvSpPr>
      <xdr:spPr>
        <a:xfrm>
          <a:off x="1079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91888</xdr:rowOff>
    </xdr:from>
    <xdr:ext cx="599010" cy="259045"/>
    <xdr:sp macro="" textlink="">
      <xdr:nvSpPr>
        <xdr:cNvPr id="202" name="テキスト ボックス 201"/>
        <xdr:cNvSpPr txBox="1"/>
      </xdr:nvSpPr>
      <xdr:spPr>
        <a:xfrm>
          <a:off x="830795"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28206</xdr:rowOff>
    </xdr:from>
    <xdr:to>
      <xdr:col>24</xdr:col>
      <xdr:colOff>63500</xdr:colOff>
      <xdr:row>94</xdr:row>
      <xdr:rowOff>152628</xdr:rowOff>
    </xdr:to>
    <xdr:cxnSp macro="">
      <xdr:nvCxnSpPr>
        <xdr:cNvPr id="231" name="直線コネクタ 230"/>
        <xdr:cNvCxnSpPr/>
      </xdr:nvCxnSpPr>
      <xdr:spPr>
        <a:xfrm>
          <a:off x="3797300" y="16144506"/>
          <a:ext cx="838200" cy="1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28206</xdr:rowOff>
    </xdr:from>
    <xdr:to>
      <xdr:col>19</xdr:col>
      <xdr:colOff>177800</xdr:colOff>
      <xdr:row>94</xdr:row>
      <xdr:rowOff>100661</xdr:rowOff>
    </xdr:to>
    <xdr:cxnSp macro="">
      <xdr:nvCxnSpPr>
        <xdr:cNvPr id="234" name="直線コネクタ 233"/>
        <xdr:cNvCxnSpPr/>
      </xdr:nvCxnSpPr>
      <xdr:spPr>
        <a:xfrm flipV="1">
          <a:off x="2908300" y="16144506"/>
          <a:ext cx="8890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100661</xdr:rowOff>
    </xdr:from>
    <xdr:to>
      <xdr:col>15</xdr:col>
      <xdr:colOff>50800</xdr:colOff>
      <xdr:row>96</xdr:row>
      <xdr:rowOff>14960</xdr:rowOff>
    </xdr:to>
    <xdr:cxnSp macro="">
      <xdr:nvCxnSpPr>
        <xdr:cNvPr id="237" name="直線コネクタ 236"/>
        <xdr:cNvCxnSpPr/>
      </xdr:nvCxnSpPr>
      <xdr:spPr>
        <a:xfrm flipV="1">
          <a:off x="2019300" y="16216961"/>
          <a:ext cx="889000" cy="2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14960</xdr:rowOff>
    </xdr:from>
    <xdr:to>
      <xdr:col>10</xdr:col>
      <xdr:colOff>114300</xdr:colOff>
      <xdr:row>96</xdr:row>
      <xdr:rowOff>56248</xdr:rowOff>
    </xdr:to>
    <xdr:cxnSp macro="">
      <xdr:nvCxnSpPr>
        <xdr:cNvPr id="240" name="直線コネクタ 239"/>
        <xdr:cNvCxnSpPr/>
      </xdr:nvCxnSpPr>
      <xdr:spPr>
        <a:xfrm flipV="1">
          <a:off x="1130300" y="16474160"/>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101828</xdr:rowOff>
    </xdr:from>
    <xdr:to>
      <xdr:col>24</xdr:col>
      <xdr:colOff>114300</xdr:colOff>
      <xdr:row>95</xdr:row>
      <xdr:rowOff>31978</xdr:rowOff>
    </xdr:to>
    <xdr:sp macro="" textlink="">
      <xdr:nvSpPr>
        <xdr:cNvPr id="250" name="楕円 249"/>
        <xdr:cNvSpPr/>
      </xdr:nvSpPr>
      <xdr:spPr>
        <a:xfrm>
          <a:off x="4584700" y="162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124705</xdr:rowOff>
    </xdr:from>
    <xdr:ext cx="534377" cy="259045"/>
    <xdr:sp macro="" textlink="">
      <xdr:nvSpPr>
        <xdr:cNvPr id="251" name="衛生費該当値テキスト"/>
        <xdr:cNvSpPr txBox="1"/>
      </xdr:nvSpPr>
      <xdr:spPr>
        <a:xfrm>
          <a:off x="4686300" y="160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148856</xdr:rowOff>
    </xdr:from>
    <xdr:to>
      <xdr:col>20</xdr:col>
      <xdr:colOff>38100</xdr:colOff>
      <xdr:row>94</xdr:row>
      <xdr:rowOff>79006</xdr:rowOff>
    </xdr:to>
    <xdr:sp macro="" textlink="">
      <xdr:nvSpPr>
        <xdr:cNvPr id="252" name="楕円 251"/>
        <xdr:cNvSpPr/>
      </xdr:nvSpPr>
      <xdr:spPr>
        <a:xfrm>
          <a:off x="3746500" y="160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95533</xdr:rowOff>
    </xdr:from>
    <xdr:ext cx="534377" cy="259045"/>
    <xdr:sp macro="" textlink="">
      <xdr:nvSpPr>
        <xdr:cNvPr id="253" name="テキスト ボックス 252"/>
        <xdr:cNvSpPr txBox="1"/>
      </xdr:nvSpPr>
      <xdr:spPr>
        <a:xfrm>
          <a:off x="3530111" y="158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49861</xdr:rowOff>
    </xdr:from>
    <xdr:to>
      <xdr:col>15</xdr:col>
      <xdr:colOff>101600</xdr:colOff>
      <xdr:row>94</xdr:row>
      <xdr:rowOff>151461</xdr:rowOff>
    </xdr:to>
    <xdr:sp macro="" textlink="">
      <xdr:nvSpPr>
        <xdr:cNvPr id="254" name="楕円 253"/>
        <xdr:cNvSpPr/>
      </xdr:nvSpPr>
      <xdr:spPr>
        <a:xfrm>
          <a:off x="2857500" y="161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167988</xdr:rowOff>
    </xdr:from>
    <xdr:ext cx="534377" cy="259045"/>
    <xdr:sp macro="" textlink="">
      <xdr:nvSpPr>
        <xdr:cNvPr id="255" name="テキスト ボックス 254"/>
        <xdr:cNvSpPr txBox="1"/>
      </xdr:nvSpPr>
      <xdr:spPr>
        <a:xfrm>
          <a:off x="2641111" y="15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135610</xdr:rowOff>
    </xdr:from>
    <xdr:to>
      <xdr:col>10</xdr:col>
      <xdr:colOff>165100</xdr:colOff>
      <xdr:row>96</xdr:row>
      <xdr:rowOff>65760</xdr:rowOff>
    </xdr:to>
    <xdr:sp macro="" textlink="">
      <xdr:nvSpPr>
        <xdr:cNvPr id="256" name="楕円 255"/>
        <xdr:cNvSpPr/>
      </xdr:nvSpPr>
      <xdr:spPr>
        <a:xfrm>
          <a:off x="1968500" y="164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82287</xdr:rowOff>
    </xdr:from>
    <xdr:ext cx="534377" cy="259045"/>
    <xdr:sp macro="" textlink="">
      <xdr:nvSpPr>
        <xdr:cNvPr id="257" name="テキスト ボックス 256"/>
        <xdr:cNvSpPr txBox="1"/>
      </xdr:nvSpPr>
      <xdr:spPr>
        <a:xfrm>
          <a:off x="1752111" y="161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5448</xdr:rowOff>
    </xdr:from>
    <xdr:to>
      <xdr:col>6</xdr:col>
      <xdr:colOff>38100</xdr:colOff>
      <xdr:row>96</xdr:row>
      <xdr:rowOff>107048</xdr:rowOff>
    </xdr:to>
    <xdr:sp macro="" textlink="">
      <xdr:nvSpPr>
        <xdr:cNvPr id="258" name="楕円 257"/>
        <xdr:cNvSpPr/>
      </xdr:nvSpPr>
      <xdr:spPr>
        <a:xfrm>
          <a:off x="1079500" y="164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98175</xdr:rowOff>
    </xdr:from>
    <xdr:ext cx="534377" cy="259045"/>
    <xdr:sp macro="" textlink="">
      <xdr:nvSpPr>
        <xdr:cNvPr id="259" name="テキスト ボックス 258"/>
        <xdr:cNvSpPr txBox="1"/>
      </xdr:nvSpPr>
      <xdr:spPr>
        <a:xfrm>
          <a:off x="863111" y="165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23114</xdr:rowOff>
    </xdr:to>
    <xdr:cxnSp macro="">
      <xdr:nvCxnSpPr>
        <xdr:cNvPr id="288" name="直線コネクタ 287"/>
        <xdr:cNvCxnSpPr/>
      </xdr:nvCxnSpPr>
      <xdr:spPr>
        <a:xfrm>
          <a:off x="9639300" y="65351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20066</xdr:rowOff>
    </xdr:from>
    <xdr:to>
      <xdr:col>50</xdr:col>
      <xdr:colOff>114300</xdr:colOff>
      <xdr:row>38</xdr:row>
      <xdr:rowOff>29210</xdr:rowOff>
    </xdr:to>
    <xdr:cxnSp macro="">
      <xdr:nvCxnSpPr>
        <xdr:cNvPr id="291" name="直線コネクタ 290"/>
        <xdr:cNvCxnSpPr/>
      </xdr:nvCxnSpPr>
      <xdr:spPr>
        <a:xfrm flipV="1">
          <a:off x="8750300" y="65351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29210</xdr:rowOff>
    </xdr:from>
    <xdr:to>
      <xdr:col>45</xdr:col>
      <xdr:colOff>177800</xdr:colOff>
      <xdr:row>38</xdr:row>
      <xdr:rowOff>29972</xdr:rowOff>
    </xdr:to>
    <xdr:cxnSp macro="">
      <xdr:nvCxnSpPr>
        <xdr:cNvPr id="294" name="直線コネクタ 293"/>
        <xdr:cNvCxnSpPr/>
      </xdr:nvCxnSpPr>
      <xdr:spPr>
        <a:xfrm flipV="1">
          <a:off x="7861300" y="65443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11303</xdr:rowOff>
    </xdr:from>
    <xdr:to>
      <xdr:col>41</xdr:col>
      <xdr:colOff>50800</xdr:colOff>
      <xdr:row>38</xdr:row>
      <xdr:rowOff>29972</xdr:rowOff>
    </xdr:to>
    <xdr:cxnSp macro="">
      <xdr:nvCxnSpPr>
        <xdr:cNvPr id="297" name="直線コネクタ 296"/>
        <xdr:cNvCxnSpPr/>
      </xdr:nvCxnSpPr>
      <xdr:spPr>
        <a:xfrm>
          <a:off x="6972300" y="65264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143764</xdr:rowOff>
    </xdr:from>
    <xdr:to>
      <xdr:col>55</xdr:col>
      <xdr:colOff>50800</xdr:colOff>
      <xdr:row>38</xdr:row>
      <xdr:rowOff>73914</xdr:rowOff>
    </xdr:to>
    <xdr:sp macro="" textlink="">
      <xdr:nvSpPr>
        <xdr:cNvPr id="307" name="楕円 306"/>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122191</xdr:rowOff>
    </xdr:from>
    <xdr:ext cx="378565" cy="259045"/>
    <xdr:sp macro="" textlink="">
      <xdr:nvSpPr>
        <xdr:cNvPr id="308" name="労働費該当値テキスト"/>
        <xdr:cNvSpPr txBox="1"/>
      </xdr:nvSpPr>
      <xdr:spPr>
        <a:xfrm>
          <a:off x="10528300"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140716</xdr:rowOff>
    </xdr:from>
    <xdr:to>
      <xdr:col>50</xdr:col>
      <xdr:colOff>165100</xdr:colOff>
      <xdr:row>38</xdr:row>
      <xdr:rowOff>70865</xdr:rowOff>
    </xdr:to>
    <xdr:sp macro="" textlink="">
      <xdr:nvSpPr>
        <xdr:cNvPr id="309" name="楕円 308"/>
        <xdr:cNvSpPr/>
      </xdr:nvSpPr>
      <xdr:spPr>
        <a:xfrm>
          <a:off x="958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61993</xdr:rowOff>
    </xdr:from>
    <xdr:ext cx="378565" cy="259045"/>
    <xdr:sp macro="" textlink="">
      <xdr:nvSpPr>
        <xdr:cNvPr id="310" name="テキスト ボックス 309"/>
        <xdr:cNvSpPr txBox="1"/>
      </xdr:nvSpPr>
      <xdr:spPr>
        <a:xfrm>
          <a:off x="9450017"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149860</xdr:rowOff>
    </xdr:from>
    <xdr:to>
      <xdr:col>46</xdr:col>
      <xdr:colOff>38100</xdr:colOff>
      <xdr:row>38</xdr:row>
      <xdr:rowOff>80010</xdr:rowOff>
    </xdr:to>
    <xdr:sp macro="" textlink="">
      <xdr:nvSpPr>
        <xdr:cNvPr id="311" name="楕円 310"/>
        <xdr:cNvSpPr/>
      </xdr:nvSpPr>
      <xdr:spPr>
        <a:xfrm>
          <a:off x="8699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71137</xdr:rowOff>
    </xdr:from>
    <xdr:ext cx="378565" cy="259045"/>
    <xdr:sp macro="" textlink="">
      <xdr:nvSpPr>
        <xdr:cNvPr id="312" name="テキスト ボックス 311"/>
        <xdr:cNvSpPr txBox="1"/>
      </xdr:nvSpPr>
      <xdr:spPr>
        <a:xfrm>
          <a:off x="8561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150622</xdr:rowOff>
    </xdr:from>
    <xdr:to>
      <xdr:col>41</xdr:col>
      <xdr:colOff>101600</xdr:colOff>
      <xdr:row>38</xdr:row>
      <xdr:rowOff>80772</xdr:rowOff>
    </xdr:to>
    <xdr:sp macro="" textlink="">
      <xdr:nvSpPr>
        <xdr:cNvPr id="313" name="楕円 312"/>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71899</xdr:rowOff>
    </xdr:from>
    <xdr:ext cx="378565" cy="259045"/>
    <xdr:sp macro="" textlink="">
      <xdr:nvSpPr>
        <xdr:cNvPr id="314" name="テキスト ボックス 313"/>
        <xdr:cNvSpPr txBox="1"/>
      </xdr:nvSpPr>
      <xdr:spPr>
        <a:xfrm>
          <a:off x="7672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131953</xdr:rowOff>
    </xdr:from>
    <xdr:to>
      <xdr:col>36</xdr:col>
      <xdr:colOff>165100</xdr:colOff>
      <xdr:row>38</xdr:row>
      <xdr:rowOff>62103</xdr:rowOff>
    </xdr:to>
    <xdr:sp macro="" textlink="">
      <xdr:nvSpPr>
        <xdr:cNvPr id="315" name="楕円 314"/>
        <xdr:cNvSpPr/>
      </xdr:nvSpPr>
      <xdr:spPr>
        <a:xfrm>
          <a:off x="6921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53230</xdr:rowOff>
    </xdr:from>
    <xdr:ext cx="378565" cy="259045"/>
    <xdr:sp macro="" textlink="">
      <xdr:nvSpPr>
        <xdr:cNvPr id="316" name="テキスト ボックス 315"/>
        <xdr:cNvSpPr txBox="1"/>
      </xdr:nvSpPr>
      <xdr:spPr>
        <a:xfrm>
          <a:off x="6783017" y="656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87370</xdr:rowOff>
    </xdr:from>
    <xdr:to>
      <xdr:col>55</xdr:col>
      <xdr:colOff>0</xdr:colOff>
      <xdr:row>57</xdr:row>
      <xdr:rowOff>113697</xdr:rowOff>
    </xdr:to>
    <xdr:cxnSp macro="">
      <xdr:nvCxnSpPr>
        <xdr:cNvPr id="345" name="直線コネクタ 344"/>
        <xdr:cNvCxnSpPr/>
      </xdr:nvCxnSpPr>
      <xdr:spPr>
        <a:xfrm>
          <a:off x="9639300" y="9860020"/>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87370</xdr:rowOff>
    </xdr:from>
    <xdr:to>
      <xdr:col>50</xdr:col>
      <xdr:colOff>114300</xdr:colOff>
      <xdr:row>57</xdr:row>
      <xdr:rowOff>153721</xdr:rowOff>
    </xdr:to>
    <xdr:cxnSp macro="">
      <xdr:nvCxnSpPr>
        <xdr:cNvPr id="348" name="直線コネクタ 347"/>
        <xdr:cNvCxnSpPr/>
      </xdr:nvCxnSpPr>
      <xdr:spPr>
        <a:xfrm flipV="1">
          <a:off x="8750300" y="9860020"/>
          <a:ext cx="8890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127184</xdr:rowOff>
    </xdr:from>
    <xdr:to>
      <xdr:col>45</xdr:col>
      <xdr:colOff>177800</xdr:colOff>
      <xdr:row>57</xdr:row>
      <xdr:rowOff>153721</xdr:rowOff>
    </xdr:to>
    <xdr:cxnSp macro="">
      <xdr:nvCxnSpPr>
        <xdr:cNvPr id="351" name="直線コネクタ 350"/>
        <xdr:cNvCxnSpPr/>
      </xdr:nvCxnSpPr>
      <xdr:spPr>
        <a:xfrm>
          <a:off x="7861300" y="9899834"/>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127184</xdr:rowOff>
    </xdr:from>
    <xdr:to>
      <xdr:col>41</xdr:col>
      <xdr:colOff>50800</xdr:colOff>
      <xdr:row>57</xdr:row>
      <xdr:rowOff>151759</xdr:rowOff>
    </xdr:to>
    <xdr:cxnSp macro="">
      <xdr:nvCxnSpPr>
        <xdr:cNvPr id="354" name="直線コネクタ 353"/>
        <xdr:cNvCxnSpPr/>
      </xdr:nvCxnSpPr>
      <xdr:spPr>
        <a:xfrm flipV="1">
          <a:off x="6972300" y="989983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62897</xdr:rowOff>
    </xdr:from>
    <xdr:to>
      <xdr:col>55</xdr:col>
      <xdr:colOff>50800</xdr:colOff>
      <xdr:row>57</xdr:row>
      <xdr:rowOff>164497</xdr:rowOff>
    </xdr:to>
    <xdr:sp macro="" textlink="">
      <xdr:nvSpPr>
        <xdr:cNvPr id="364" name="楕円 363"/>
        <xdr:cNvSpPr/>
      </xdr:nvSpPr>
      <xdr:spPr>
        <a:xfrm>
          <a:off x="10426700" y="98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41324</xdr:rowOff>
    </xdr:from>
    <xdr:ext cx="534377" cy="259045"/>
    <xdr:sp macro="" textlink="">
      <xdr:nvSpPr>
        <xdr:cNvPr id="365" name="農林水産業費該当値テキスト"/>
        <xdr:cNvSpPr txBox="1"/>
      </xdr:nvSpPr>
      <xdr:spPr>
        <a:xfrm>
          <a:off x="10528300" y="98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36570</xdr:rowOff>
    </xdr:from>
    <xdr:to>
      <xdr:col>50</xdr:col>
      <xdr:colOff>165100</xdr:colOff>
      <xdr:row>57</xdr:row>
      <xdr:rowOff>138170</xdr:rowOff>
    </xdr:to>
    <xdr:sp macro="" textlink="">
      <xdr:nvSpPr>
        <xdr:cNvPr id="366" name="楕円 365"/>
        <xdr:cNvSpPr/>
      </xdr:nvSpPr>
      <xdr:spPr>
        <a:xfrm>
          <a:off x="95885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129297</xdr:rowOff>
    </xdr:from>
    <xdr:ext cx="534377" cy="259045"/>
    <xdr:sp macro="" textlink="">
      <xdr:nvSpPr>
        <xdr:cNvPr id="367" name="テキスト ボックス 366"/>
        <xdr:cNvSpPr txBox="1"/>
      </xdr:nvSpPr>
      <xdr:spPr>
        <a:xfrm>
          <a:off x="9372111" y="99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102921</xdr:rowOff>
    </xdr:from>
    <xdr:to>
      <xdr:col>46</xdr:col>
      <xdr:colOff>38100</xdr:colOff>
      <xdr:row>58</xdr:row>
      <xdr:rowOff>33071</xdr:rowOff>
    </xdr:to>
    <xdr:sp macro="" textlink="">
      <xdr:nvSpPr>
        <xdr:cNvPr id="368" name="楕円 367"/>
        <xdr:cNvSpPr/>
      </xdr:nvSpPr>
      <xdr:spPr>
        <a:xfrm>
          <a:off x="8699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24198</xdr:rowOff>
    </xdr:from>
    <xdr:ext cx="534377" cy="259045"/>
    <xdr:sp macro="" textlink="">
      <xdr:nvSpPr>
        <xdr:cNvPr id="369" name="テキスト ボックス 368"/>
        <xdr:cNvSpPr txBox="1"/>
      </xdr:nvSpPr>
      <xdr:spPr>
        <a:xfrm>
          <a:off x="8483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76384</xdr:rowOff>
    </xdr:from>
    <xdr:to>
      <xdr:col>41</xdr:col>
      <xdr:colOff>101600</xdr:colOff>
      <xdr:row>58</xdr:row>
      <xdr:rowOff>6534</xdr:rowOff>
    </xdr:to>
    <xdr:sp macro="" textlink="">
      <xdr:nvSpPr>
        <xdr:cNvPr id="370" name="楕円 369"/>
        <xdr:cNvSpPr/>
      </xdr:nvSpPr>
      <xdr:spPr>
        <a:xfrm>
          <a:off x="7810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169111</xdr:rowOff>
    </xdr:from>
    <xdr:ext cx="534377" cy="259045"/>
    <xdr:sp macro="" textlink="">
      <xdr:nvSpPr>
        <xdr:cNvPr id="371" name="テキスト ボックス 370"/>
        <xdr:cNvSpPr txBox="1"/>
      </xdr:nvSpPr>
      <xdr:spPr>
        <a:xfrm>
          <a:off x="7594111" y="9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100959</xdr:rowOff>
    </xdr:from>
    <xdr:to>
      <xdr:col>36</xdr:col>
      <xdr:colOff>165100</xdr:colOff>
      <xdr:row>58</xdr:row>
      <xdr:rowOff>31109</xdr:rowOff>
    </xdr:to>
    <xdr:sp macro="" textlink="">
      <xdr:nvSpPr>
        <xdr:cNvPr id="372" name="楕円 371"/>
        <xdr:cNvSpPr/>
      </xdr:nvSpPr>
      <xdr:spPr>
        <a:xfrm>
          <a:off x="6921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22236</xdr:rowOff>
    </xdr:from>
    <xdr:ext cx="534377" cy="259045"/>
    <xdr:sp macro="" textlink="">
      <xdr:nvSpPr>
        <xdr:cNvPr id="373" name="テキスト ボックス 372"/>
        <xdr:cNvSpPr txBox="1"/>
      </xdr:nvSpPr>
      <xdr:spPr>
        <a:xfrm>
          <a:off x="6705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65557</xdr:rowOff>
    </xdr:from>
    <xdr:to>
      <xdr:col>55</xdr:col>
      <xdr:colOff>0</xdr:colOff>
      <xdr:row>78</xdr:row>
      <xdr:rowOff>77445</xdr:rowOff>
    </xdr:to>
    <xdr:cxnSp macro="">
      <xdr:nvCxnSpPr>
        <xdr:cNvPr id="402" name="直線コネクタ 401"/>
        <xdr:cNvCxnSpPr/>
      </xdr:nvCxnSpPr>
      <xdr:spPr>
        <a:xfrm flipV="1">
          <a:off x="9639300" y="1343865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38736</xdr:rowOff>
    </xdr:from>
    <xdr:to>
      <xdr:col>50</xdr:col>
      <xdr:colOff>114300</xdr:colOff>
      <xdr:row>78</xdr:row>
      <xdr:rowOff>77445</xdr:rowOff>
    </xdr:to>
    <xdr:cxnSp macro="">
      <xdr:nvCxnSpPr>
        <xdr:cNvPr id="405" name="直線コネクタ 404"/>
        <xdr:cNvCxnSpPr/>
      </xdr:nvCxnSpPr>
      <xdr:spPr>
        <a:xfrm>
          <a:off x="8750300" y="13411836"/>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38736</xdr:rowOff>
    </xdr:from>
    <xdr:to>
      <xdr:col>45</xdr:col>
      <xdr:colOff>177800</xdr:colOff>
      <xdr:row>78</xdr:row>
      <xdr:rowOff>86894</xdr:rowOff>
    </xdr:to>
    <xdr:cxnSp macro="">
      <xdr:nvCxnSpPr>
        <xdr:cNvPr id="408" name="直線コネクタ 407"/>
        <xdr:cNvCxnSpPr/>
      </xdr:nvCxnSpPr>
      <xdr:spPr>
        <a:xfrm flipV="1">
          <a:off x="7861300" y="13411836"/>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34125</xdr:rowOff>
    </xdr:from>
    <xdr:to>
      <xdr:col>41</xdr:col>
      <xdr:colOff>50800</xdr:colOff>
      <xdr:row>78</xdr:row>
      <xdr:rowOff>86894</xdr:rowOff>
    </xdr:to>
    <xdr:cxnSp macro="">
      <xdr:nvCxnSpPr>
        <xdr:cNvPr id="411" name="直線コネクタ 410"/>
        <xdr:cNvCxnSpPr/>
      </xdr:nvCxnSpPr>
      <xdr:spPr>
        <a:xfrm>
          <a:off x="6972300" y="13407225"/>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14757</xdr:rowOff>
    </xdr:from>
    <xdr:to>
      <xdr:col>55</xdr:col>
      <xdr:colOff>50800</xdr:colOff>
      <xdr:row>78</xdr:row>
      <xdr:rowOff>116357</xdr:rowOff>
    </xdr:to>
    <xdr:sp macro="" textlink="">
      <xdr:nvSpPr>
        <xdr:cNvPr id="421" name="楕円 420"/>
        <xdr:cNvSpPr/>
      </xdr:nvSpPr>
      <xdr:spPr>
        <a:xfrm>
          <a:off x="104267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101134</xdr:rowOff>
    </xdr:from>
    <xdr:ext cx="469744" cy="259045"/>
    <xdr:sp macro="" textlink="">
      <xdr:nvSpPr>
        <xdr:cNvPr id="422" name="商工費該当値テキスト"/>
        <xdr:cNvSpPr txBox="1"/>
      </xdr:nvSpPr>
      <xdr:spPr>
        <a:xfrm>
          <a:off x="105283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26645</xdr:rowOff>
    </xdr:from>
    <xdr:to>
      <xdr:col>50</xdr:col>
      <xdr:colOff>165100</xdr:colOff>
      <xdr:row>78</xdr:row>
      <xdr:rowOff>128245</xdr:rowOff>
    </xdr:to>
    <xdr:sp macro="" textlink="">
      <xdr:nvSpPr>
        <xdr:cNvPr id="423" name="楕円 422"/>
        <xdr:cNvSpPr/>
      </xdr:nvSpPr>
      <xdr:spPr>
        <a:xfrm>
          <a:off x="9588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119372</xdr:rowOff>
    </xdr:from>
    <xdr:ext cx="469744" cy="259045"/>
    <xdr:sp macro="" textlink="">
      <xdr:nvSpPr>
        <xdr:cNvPr id="424" name="テキスト ボックス 423"/>
        <xdr:cNvSpPr txBox="1"/>
      </xdr:nvSpPr>
      <xdr:spPr>
        <a:xfrm>
          <a:off x="9404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159386</xdr:rowOff>
    </xdr:from>
    <xdr:to>
      <xdr:col>46</xdr:col>
      <xdr:colOff>38100</xdr:colOff>
      <xdr:row>78</xdr:row>
      <xdr:rowOff>89536</xdr:rowOff>
    </xdr:to>
    <xdr:sp macro="" textlink="">
      <xdr:nvSpPr>
        <xdr:cNvPr id="425" name="楕円 424"/>
        <xdr:cNvSpPr/>
      </xdr:nvSpPr>
      <xdr:spPr>
        <a:xfrm>
          <a:off x="8699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80663</xdr:rowOff>
    </xdr:from>
    <xdr:ext cx="469744" cy="259045"/>
    <xdr:sp macro="" textlink="">
      <xdr:nvSpPr>
        <xdr:cNvPr id="426" name="テキスト ボックス 425"/>
        <xdr:cNvSpPr txBox="1"/>
      </xdr:nvSpPr>
      <xdr:spPr>
        <a:xfrm>
          <a:off x="8515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36094</xdr:rowOff>
    </xdr:from>
    <xdr:to>
      <xdr:col>41</xdr:col>
      <xdr:colOff>101600</xdr:colOff>
      <xdr:row>78</xdr:row>
      <xdr:rowOff>137694</xdr:rowOff>
    </xdr:to>
    <xdr:sp macro="" textlink="">
      <xdr:nvSpPr>
        <xdr:cNvPr id="427" name="楕円 426"/>
        <xdr:cNvSpPr/>
      </xdr:nvSpPr>
      <xdr:spPr>
        <a:xfrm>
          <a:off x="7810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128821</xdr:rowOff>
    </xdr:from>
    <xdr:ext cx="469744" cy="259045"/>
    <xdr:sp macro="" textlink="">
      <xdr:nvSpPr>
        <xdr:cNvPr id="428" name="テキスト ボックス 427"/>
        <xdr:cNvSpPr txBox="1"/>
      </xdr:nvSpPr>
      <xdr:spPr>
        <a:xfrm>
          <a:off x="7626428"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154775</xdr:rowOff>
    </xdr:from>
    <xdr:to>
      <xdr:col>36</xdr:col>
      <xdr:colOff>165100</xdr:colOff>
      <xdr:row>78</xdr:row>
      <xdr:rowOff>84925</xdr:rowOff>
    </xdr:to>
    <xdr:sp macro="" textlink="">
      <xdr:nvSpPr>
        <xdr:cNvPr id="429" name="楕円 428"/>
        <xdr:cNvSpPr/>
      </xdr:nvSpPr>
      <xdr:spPr>
        <a:xfrm>
          <a:off x="6921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76052</xdr:rowOff>
    </xdr:from>
    <xdr:ext cx="469744" cy="259045"/>
    <xdr:sp macro="" textlink="">
      <xdr:nvSpPr>
        <xdr:cNvPr id="430" name="テキスト ボックス 429"/>
        <xdr:cNvSpPr txBox="1"/>
      </xdr:nvSpPr>
      <xdr:spPr>
        <a:xfrm>
          <a:off x="6737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825</xdr:rowOff>
    </xdr:from>
    <xdr:to>
      <xdr:col>55</xdr:col>
      <xdr:colOff>0</xdr:colOff>
      <xdr:row>96</xdr:row>
      <xdr:rowOff>78663</xdr:rowOff>
    </xdr:to>
    <xdr:cxnSp macro="">
      <xdr:nvCxnSpPr>
        <xdr:cNvPr id="460" name="直線コネクタ 459"/>
        <xdr:cNvCxnSpPr/>
      </xdr:nvCxnSpPr>
      <xdr:spPr>
        <a:xfrm flipV="1">
          <a:off x="9639300" y="16460025"/>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78663</xdr:rowOff>
    </xdr:from>
    <xdr:to>
      <xdr:col>50</xdr:col>
      <xdr:colOff>114300</xdr:colOff>
      <xdr:row>97</xdr:row>
      <xdr:rowOff>48127</xdr:rowOff>
    </xdr:to>
    <xdr:cxnSp macro="">
      <xdr:nvCxnSpPr>
        <xdr:cNvPr id="463" name="直線コネクタ 462"/>
        <xdr:cNvCxnSpPr/>
      </xdr:nvCxnSpPr>
      <xdr:spPr>
        <a:xfrm flipV="1">
          <a:off x="8750300" y="16537863"/>
          <a:ext cx="889000" cy="14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111277</xdr:rowOff>
    </xdr:from>
    <xdr:to>
      <xdr:col>45</xdr:col>
      <xdr:colOff>177800</xdr:colOff>
      <xdr:row>97</xdr:row>
      <xdr:rowOff>48127</xdr:rowOff>
    </xdr:to>
    <xdr:cxnSp macro="">
      <xdr:nvCxnSpPr>
        <xdr:cNvPr id="466" name="直線コネクタ 465"/>
        <xdr:cNvCxnSpPr/>
      </xdr:nvCxnSpPr>
      <xdr:spPr>
        <a:xfrm>
          <a:off x="7861300" y="16570477"/>
          <a:ext cx="889000" cy="1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111277</xdr:rowOff>
    </xdr:from>
    <xdr:to>
      <xdr:col>41</xdr:col>
      <xdr:colOff>50800</xdr:colOff>
      <xdr:row>96</xdr:row>
      <xdr:rowOff>157054</xdr:rowOff>
    </xdr:to>
    <xdr:cxnSp macro="">
      <xdr:nvCxnSpPr>
        <xdr:cNvPr id="469" name="直線コネクタ 468"/>
        <xdr:cNvCxnSpPr/>
      </xdr:nvCxnSpPr>
      <xdr:spPr>
        <a:xfrm flipV="1">
          <a:off x="6972300" y="16570477"/>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121475</xdr:rowOff>
    </xdr:from>
    <xdr:to>
      <xdr:col>55</xdr:col>
      <xdr:colOff>50800</xdr:colOff>
      <xdr:row>96</xdr:row>
      <xdr:rowOff>51625</xdr:rowOff>
    </xdr:to>
    <xdr:sp macro="" textlink="">
      <xdr:nvSpPr>
        <xdr:cNvPr id="479" name="楕円 478"/>
        <xdr:cNvSpPr/>
      </xdr:nvSpPr>
      <xdr:spPr>
        <a:xfrm>
          <a:off x="10426700" y="164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144352</xdr:rowOff>
    </xdr:from>
    <xdr:ext cx="534377" cy="259045"/>
    <xdr:sp macro="" textlink="">
      <xdr:nvSpPr>
        <xdr:cNvPr id="480" name="土木費該当値テキスト"/>
        <xdr:cNvSpPr txBox="1"/>
      </xdr:nvSpPr>
      <xdr:spPr>
        <a:xfrm>
          <a:off x="10528300" y="162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27863</xdr:rowOff>
    </xdr:from>
    <xdr:to>
      <xdr:col>50</xdr:col>
      <xdr:colOff>165100</xdr:colOff>
      <xdr:row>96</xdr:row>
      <xdr:rowOff>129463</xdr:rowOff>
    </xdr:to>
    <xdr:sp macro="" textlink="">
      <xdr:nvSpPr>
        <xdr:cNvPr id="481" name="楕円 480"/>
        <xdr:cNvSpPr/>
      </xdr:nvSpPr>
      <xdr:spPr>
        <a:xfrm>
          <a:off x="9588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120590</xdr:rowOff>
    </xdr:from>
    <xdr:ext cx="534377" cy="259045"/>
    <xdr:sp macro="" textlink="">
      <xdr:nvSpPr>
        <xdr:cNvPr id="482" name="テキスト ボックス 481"/>
        <xdr:cNvSpPr txBox="1"/>
      </xdr:nvSpPr>
      <xdr:spPr>
        <a:xfrm>
          <a:off x="9372111"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168777</xdr:rowOff>
    </xdr:from>
    <xdr:to>
      <xdr:col>46</xdr:col>
      <xdr:colOff>38100</xdr:colOff>
      <xdr:row>97</xdr:row>
      <xdr:rowOff>98927</xdr:rowOff>
    </xdr:to>
    <xdr:sp macro="" textlink="">
      <xdr:nvSpPr>
        <xdr:cNvPr id="483" name="楕円 482"/>
        <xdr:cNvSpPr/>
      </xdr:nvSpPr>
      <xdr:spPr>
        <a:xfrm>
          <a:off x="8699500" y="166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90054</xdr:rowOff>
    </xdr:from>
    <xdr:ext cx="534377" cy="259045"/>
    <xdr:sp macro="" textlink="">
      <xdr:nvSpPr>
        <xdr:cNvPr id="484" name="テキスト ボックス 483"/>
        <xdr:cNvSpPr txBox="1"/>
      </xdr:nvSpPr>
      <xdr:spPr>
        <a:xfrm>
          <a:off x="8483111" y="167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60477</xdr:rowOff>
    </xdr:from>
    <xdr:to>
      <xdr:col>41</xdr:col>
      <xdr:colOff>101600</xdr:colOff>
      <xdr:row>96</xdr:row>
      <xdr:rowOff>162077</xdr:rowOff>
    </xdr:to>
    <xdr:sp macro="" textlink="">
      <xdr:nvSpPr>
        <xdr:cNvPr id="485" name="楕円 484"/>
        <xdr:cNvSpPr/>
      </xdr:nvSpPr>
      <xdr:spPr>
        <a:xfrm>
          <a:off x="7810500" y="165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153204</xdr:rowOff>
    </xdr:from>
    <xdr:ext cx="534377" cy="259045"/>
    <xdr:sp macro="" textlink="">
      <xdr:nvSpPr>
        <xdr:cNvPr id="486" name="テキスト ボックス 485"/>
        <xdr:cNvSpPr txBox="1"/>
      </xdr:nvSpPr>
      <xdr:spPr>
        <a:xfrm>
          <a:off x="7594111" y="166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106254</xdr:rowOff>
    </xdr:from>
    <xdr:to>
      <xdr:col>36</xdr:col>
      <xdr:colOff>165100</xdr:colOff>
      <xdr:row>97</xdr:row>
      <xdr:rowOff>36404</xdr:rowOff>
    </xdr:to>
    <xdr:sp macro="" textlink="">
      <xdr:nvSpPr>
        <xdr:cNvPr id="487" name="楕円 486"/>
        <xdr:cNvSpPr/>
      </xdr:nvSpPr>
      <xdr:spPr>
        <a:xfrm>
          <a:off x="6921500" y="165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27531</xdr:rowOff>
    </xdr:from>
    <xdr:ext cx="534377" cy="259045"/>
    <xdr:sp macro="" textlink="">
      <xdr:nvSpPr>
        <xdr:cNvPr id="488" name="テキスト ボックス 487"/>
        <xdr:cNvSpPr txBox="1"/>
      </xdr:nvSpPr>
      <xdr:spPr>
        <a:xfrm>
          <a:off x="6705111" y="166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111948</xdr:rowOff>
    </xdr:from>
    <xdr:to>
      <xdr:col>85</xdr:col>
      <xdr:colOff>127000</xdr:colOff>
      <xdr:row>37</xdr:row>
      <xdr:rowOff>24760</xdr:rowOff>
    </xdr:to>
    <xdr:cxnSp macro="">
      <xdr:nvCxnSpPr>
        <xdr:cNvPr id="516" name="直線コネクタ 515"/>
        <xdr:cNvCxnSpPr/>
      </xdr:nvCxnSpPr>
      <xdr:spPr>
        <a:xfrm flipV="1">
          <a:off x="15481300" y="6284148"/>
          <a:ext cx="8382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18862</xdr:rowOff>
    </xdr:from>
    <xdr:to>
      <xdr:col>81</xdr:col>
      <xdr:colOff>50800</xdr:colOff>
      <xdr:row>37</xdr:row>
      <xdr:rowOff>24760</xdr:rowOff>
    </xdr:to>
    <xdr:cxnSp macro="">
      <xdr:nvCxnSpPr>
        <xdr:cNvPr id="519" name="直線コネクタ 518"/>
        <xdr:cNvCxnSpPr/>
      </xdr:nvCxnSpPr>
      <xdr:spPr>
        <a:xfrm>
          <a:off x="14592300" y="636251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18862</xdr:rowOff>
    </xdr:from>
    <xdr:to>
      <xdr:col>76</xdr:col>
      <xdr:colOff>114300</xdr:colOff>
      <xdr:row>37</xdr:row>
      <xdr:rowOff>86390</xdr:rowOff>
    </xdr:to>
    <xdr:cxnSp macro="">
      <xdr:nvCxnSpPr>
        <xdr:cNvPr id="522" name="直線コネクタ 521"/>
        <xdr:cNvCxnSpPr/>
      </xdr:nvCxnSpPr>
      <xdr:spPr>
        <a:xfrm flipV="1">
          <a:off x="13703300" y="636251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59050</xdr:rowOff>
    </xdr:from>
    <xdr:to>
      <xdr:col>71</xdr:col>
      <xdr:colOff>177800</xdr:colOff>
      <xdr:row>37</xdr:row>
      <xdr:rowOff>86390</xdr:rowOff>
    </xdr:to>
    <xdr:cxnSp macro="">
      <xdr:nvCxnSpPr>
        <xdr:cNvPr id="525" name="直線コネクタ 524"/>
        <xdr:cNvCxnSpPr/>
      </xdr:nvCxnSpPr>
      <xdr:spPr>
        <a:xfrm>
          <a:off x="12814300" y="6231250"/>
          <a:ext cx="8890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61148</xdr:rowOff>
    </xdr:from>
    <xdr:to>
      <xdr:col>85</xdr:col>
      <xdr:colOff>177800</xdr:colOff>
      <xdr:row>36</xdr:row>
      <xdr:rowOff>162748</xdr:rowOff>
    </xdr:to>
    <xdr:sp macro="" textlink="">
      <xdr:nvSpPr>
        <xdr:cNvPr id="535" name="楕円 534"/>
        <xdr:cNvSpPr/>
      </xdr:nvSpPr>
      <xdr:spPr>
        <a:xfrm>
          <a:off x="16268700" y="62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39575</xdr:rowOff>
    </xdr:from>
    <xdr:ext cx="534377" cy="259045"/>
    <xdr:sp macro="" textlink="">
      <xdr:nvSpPr>
        <xdr:cNvPr id="536" name="消防費該当値テキスト"/>
        <xdr:cNvSpPr txBox="1"/>
      </xdr:nvSpPr>
      <xdr:spPr>
        <a:xfrm>
          <a:off x="16370300"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145410</xdr:rowOff>
    </xdr:from>
    <xdr:to>
      <xdr:col>81</xdr:col>
      <xdr:colOff>101600</xdr:colOff>
      <xdr:row>37</xdr:row>
      <xdr:rowOff>75560</xdr:rowOff>
    </xdr:to>
    <xdr:sp macro="" textlink="">
      <xdr:nvSpPr>
        <xdr:cNvPr id="537" name="楕円 536"/>
        <xdr:cNvSpPr/>
      </xdr:nvSpPr>
      <xdr:spPr>
        <a:xfrm>
          <a:off x="15430500" y="63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66687</xdr:rowOff>
    </xdr:from>
    <xdr:ext cx="534377" cy="259045"/>
    <xdr:sp macro="" textlink="">
      <xdr:nvSpPr>
        <xdr:cNvPr id="538" name="テキスト ボックス 537"/>
        <xdr:cNvSpPr txBox="1"/>
      </xdr:nvSpPr>
      <xdr:spPr>
        <a:xfrm>
          <a:off x="15214111" y="64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139512</xdr:rowOff>
    </xdr:from>
    <xdr:to>
      <xdr:col>76</xdr:col>
      <xdr:colOff>165100</xdr:colOff>
      <xdr:row>37</xdr:row>
      <xdr:rowOff>69662</xdr:rowOff>
    </xdr:to>
    <xdr:sp macro="" textlink="">
      <xdr:nvSpPr>
        <xdr:cNvPr id="539" name="楕円 538"/>
        <xdr:cNvSpPr/>
      </xdr:nvSpPr>
      <xdr:spPr>
        <a:xfrm>
          <a:off x="14541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60789</xdr:rowOff>
    </xdr:from>
    <xdr:ext cx="534377" cy="259045"/>
    <xdr:sp macro="" textlink="">
      <xdr:nvSpPr>
        <xdr:cNvPr id="540" name="テキスト ボックス 539"/>
        <xdr:cNvSpPr txBox="1"/>
      </xdr:nvSpPr>
      <xdr:spPr>
        <a:xfrm>
          <a:off x="14325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35590</xdr:rowOff>
    </xdr:from>
    <xdr:to>
      <xdr:col>72</xdr:col>
      <xdr:colOff>38100</xdr:colOff>
      <xdr:row>37</xdr:row>
      <xdr:rowOff>137190</xdr:rowOff>
    </xdr:to>
    <xdr:sp macro="" textlink="">
      <xdr:nvSpPr>
        <xdr:cNvPr id="541" name="楕円 540"/>
        <xdr:cNvSpPr/>
      </xdr:nvSpPr>
      <xdr:spPr>
        <a:xfrm>
          <a:off x="136525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128318</xdr:rowOff>
    </xdr:from>
    <xdr:ext cx="534377" cy="259045"/>
    <xdr:sp macro="" textlink="">
      <xdr:nvSpPr>
        <xdr:cNvPr id="542" name="テキスト ボックス 541"/>
        <xdr:cNvSpPr txBox="1"/>
      </xdr:nvSpPr>
      <xdr:spPr>
        <a:xfrm>
          <a:off x="13436111" y="64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8250</xdr:rowOff>
    </xdr:from>
    <xdr:to>
      <xdr:col>67</xdr:col>
      <xdr:colOff>101600</xdr:colOff>
      <xdr:row>36</xdr:row>
      <xdr:rowOff>109850</xdr:rowOff>
    </xdr:to>
    <xdr:sp macro="" textlink="">
      <xdr:nvSpPr>
        <xdr:cNvPr id="543" name="楕円 542"/>
        <xdr:cNvSpPr/>
      </xdr:nvSpPr>
      <xdr:spPr>
        <a:xfrm>
          <a:off x="12763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100977</xdr:rowOff>
    </xdr:from>
    <xdr:ext cx="534377" cy="259045"/>
    <xdr:sp macro="" textlink="">
      <xdr:nvSpPr>
        <xdr:cNvPr id="544" name="テキスト ボックス 543"/>
        <xdr:cNvSpPr txBox="1"/>
      </xdr:nvSpPr>
      <xdr:spPr>
        <a:xfrm>
          <a:off x="12547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27392</xdr:rowOff>
    </xdr:from>
    <xdr:to>
      <xdr:col>85</xdr:col>
      <xdr:colOff>127000</xdr:colOff>
      <xdr:row>56</xdr:row>
      <xdr:rowOff>28747</xdr:rowOff>
    </xdr:to>
    <xdr:cxnSp macro="">
      <xdr:nvCxnSpPr>
        <xdr:cNvPr id="576" name="直線コネクタ 575"/>
        <xdr:cNvCxnSpPr/>
      </xdr:nvCxnSpPr>
      <xdr:spPr>
        <a:xfrm>
          <a:off x="15481300" y="9285692"/>
          <a:ext cx="838200" cy="3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27392</xdr:rowOff>
    </xdr:from>
    <xdr:to>
      <xdr:col>81</xdr:col>
      <xdr:colOff>50800</xdr:colOff>
      <xdr:row>56</xdr:row>
      <xdr:rowOff>101393</xdr:rowOff>
    </xdr:to>
    <xdr:cxnSp macro="">
      <xdr:nvCxnSpPr>
        <xdr:cNvPr id="579" name="直線コネクタ 578"/>
        <xdr:cNvCxnSpPr/>
      </xdr:nvCxnSpPr>
      <xdr:spPr>
        <a:xfrm flipV="1">
          <a:off x="14592300" y="9285692"/>
          <a:ext cx="889000" cy="4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101393</xdr:rowOff>
    </xdr:from>
    <xdr:to>
      <xdr:col>76</xdr:col>
      <xdr:colOff>114300</xdr:colOff>
      <xdr:row>57</xdr:row>
      <xdr:rowOff>38349</xdr:rowOff>
    </xdr:to>
    <xdr:cxnSp macro="">
      <xdr:nvCxnSpPr>
        <xdr:cNvPr id="582" name="直線コネクタ 581"/>
        <xdr:cNvCxnSpPr/>
      </xdr:nvCxnSpPr>
      <xdr:spPr>
        <a:xfrm flipV="1">
          <a:off x="13703300" y="9702593"/>
          <a:ext cx="889000" cy="1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21938</xdr:rowOff>
    </xdr:from>
    <xdr:to>
      <xdr:col>71</xdr:col>
      <xdr:colOff>177800</xdr:colOff>
      <xdr:row>57</xdr:row>
      <xdr:rowOff>38349</xdr:rowOff>
    </xdr:to>
    <xdr:cxnSp macro="">
      <xdr:nvCxnSpPr>
        <xdr:cNvPr id="585" name="直線コネクタ 584"/>
        <xdr:cNvCxnSpPr/>
      </xdr:nvCxnSpPr>
      <xdr:spPr>
        <a:xfrm>
          <a:off x="12814300" y="9623138"/>
          <a:ext cx="889000" cy="18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149397</xdr:rowOff>
    </xdr:from>
    <xdr:to>
      <xdr:col>85</xdr:col>
      <xdr:colOff>177800</xdr:colOff>
      <xdr:row>56</xdr:row>
      <xdr:rowOff>79547</xdr:rowOff>
    </xdr:to>
    <xdr:sp macro="" textlink="">
      <xdr:nvSpPr>
        <xdr:cNvPr id="595" name="楕円 594"/>
        <xdr:cNvSpPr/>
      </xdr:nvSpPr>
      <xdr:spPr>
        <a:xfrm>
          <a:off x="16268700" y="95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824</xdr:rowOff>
    </xdr:from>
    <xdr:ext cx="534377" cy="259045"/>
    <xdr:sp macro="" textlink="">
      <xdr:nvSpPr>
        <xdr:cNvPr id="596" name="教育費該当値テキスト"/>
        <xdr:cNvSpPr txBox="1"/>
      </xdr:nvSpPr>
      <xdr:spPr>
        <a:xfrm>
          <a:off x="16370300" y="94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148042</xdr:rowOff>
    </xdr:from>
    <xdr:to>
      <xdr:col>81</xdr:col>
      <xdr:colOff>101600</xdr:colOff>
      <xdr:row>54</xdr:row>
      <xdr:rowOff>78192</xdr:rowOff>
    </xdr:to>
    <xdr:sp macro="" textlink="">
      <xdr:nvSpPr>
        <xdr:cNvPr id="597" name="楕円 596"/>
        <xdr:cNvSpPr/>
      </xdr:nvSpPr>
      <xdr:spPr>
        <a:xfrm>
          <a:off x="15430500" y="92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94719</xdr:rowOff>
    </xdr:from>
    <xdr:ext cx="534377" cy="259045"/>
    <xdr:sp macro="" textlink="">
      <xdr:nvSpPr>
        <xdr:cNvPr id="598" name="テキスト ボックス 597"/>
        <xdr:cNvSpPr txBox="1"/>
      </xdr:nvSpPr>
      <xdr:spPr>
        <a:xfrm>
          <a:off x="15214111" y="9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50593</xdr:rowOff>
    </xdr:from>
    <xdr:to>
      <xdr:col>76</xdr:col>
      <xdr:colOff>165100</xdr:colOff>
      <xdr:row>56</xdr:row>
      <xdr:rowOff>152193</xdr:rowOff>
    </xdr:to>
    <xdr:sp macro="" textlink="">
      <xdr:nvSpPr>
        <xdr:cNvPr id="599" name="楕円 598"/>
        <xdr:cNvSpPr/>
      </xdr:nvSpPr>
      <xdr:spPr>
        <a:xfrm>
          <a:off x="14541500" y="96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143320</xdr:rowOff>
    </xdr:from>
    <xdr:ext cx="534377" cy="259045"/>
    <xdr:sp macro="" textlink="">
      <xdr:nvSpPr>
        <xdr:cNvPr id="600" name="テキスト ボックス 599"/>
        <xdr:cNvSpPr txBox="1"/>
      </xdr:nvSpPr>
      <xdr:spPr>
        <a:xfrm>
          <a:off x="14325111" y="97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158999</xdr:rowOff>
    </xdr:from>
    <xdr:to>
      <xdr:col>72</xdr:col>
      <xdr:colOff>38100</xdr:colOff>
      <xdr:row>57</xdr:row>
      <xdr:rowOff>89149</xdr:rowOff>
    </xdr:to>
    <xdr:sp macro="" textlink="">
      <xdr:nvSpPr>
        <xdr:cNvPr id="601" name="楕円 600"/>
        <xdr:cNvSpPr/>
      </xdr:nvSpPr>
      <xdr:spPr>
        <a:xfrm>
          <a:off x="13652500" y="97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80276</xdr:rowOff>
    </xdr:from>
    <xdr:ext cx="534377" cy="259045"/>
    <xdr:sp macro="" textlink="">
      <xdr:nvSpPr>
        <xdr:cNvPr id="602" name="テキスト ボックス 601"/>
        <xdr:cNvSpPr txBox="1"/>
      </xdr:nvSpPr>
      <xdr:spPr>
        <a:xfrm>
          <a:off x="13436111" y="98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603" name="楕円 602"/>
        <xdr:cNvSpPr/>
      </xdr:nvSpPr>
      <xdr:spPr>
        <a:xfrm>
          <a:off x="12763500" y="9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89265</xdr:rowOff>
    </xdr:from>
    <xdr:ext cx="534377" cy="259045"/>
    <xdr:sp macro="" textlink="">
      <xdr:nvSpPr>
        <xdr:cNvPr id="604" name="テキスト ボックス 603"/>
        <xdr:cNvSpPr txBox="1"/>
      </xdr:nvSpPr>
      <xdr:spPr>
        <a:xfrm>
          <a:off x="12547111" y="93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97399</xdr:rowOff>
    </xdr:from>
    <xdr:to>
      <xdr:col>85</xdr:col>
      <xdr:colOff>127000</xdr:colOff>
      <xdr:row>79</xdr:row>
      <xdr:rowOff>98617</xdr:rowOff>
    </xdr:to>
    <xdr:cxnSp macro="">
      <xdr:nvCxnSpPr>
        <xdr:cNvPr id="635" name="直線コネクタ 634"/>
        <xdr:cNvCxnSpPr/>
      </xdr:nvCxnSpPr>
      <xdr:spPr>
        <a:xfrm>
          <a:off x="15481300" y="13641949"/>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93349</xdr:rowOff>
    </xdr:from>
    <xdr:to>
      <xdr:col>81</xdr:col>
      <xdr:colOff>50800</xdr:colOff>
      <xdr:row>79</xdr:row>
      <xdr:rowOff>97399</xdr:rowOff>
    </xdr:to>
    <xdr:cxnSp macro="">
      <xdr:nvCxnSpPr>
        <xdr:cNvPr id="638" name="直線コネクタ 637"/>
        <xdr:cNvCxnSpPr/>
      </xdr:nvCxnSpPr>
      <xdr:spPr>
        <a:xfrm>
          <a:off x="14592300" y="13637899"/>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93349</xdr:rowOff>
    </xdr:from>
    <xdr:to>
      <xdr:col>76</xdr:col>
      <xdr:colOff>114300</xdr:colOff>
      <xdr:row>79</xdr:row>
      <xdr:rowOff>96744</xdr:rowOff>
    </xdr:to>
    <xdr:cxnSp macro="">
      <xdr:nvCxnSpPr>
        <xdr:cNvPr id="641" name="直線コネクタ 640"/>
        <xdr:cNvCxnSpPr/>
      </xdr:nvCxnSpPr>
      <xdr:spPr>
        <a:xfrm flipV="1">
          <a:off x="13703300" y="13637899"/>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70738</xdr:rowOff>
    </xdr:from>
    <xdr:to>
      <xdr:col>71</xdr:col>
      <xdr:colOff>177800</xdr:colOff>
      <xdr:row>79</xdr:row>
      <xdr:rowOff>96744</xdr:rowOff>
    </xdr:to>
    <xdr:cxnSp macro="">
      <xdr:nvCxnSpPr>
        <xdr:cNvPr id="644" name="直線コネクタ 643"/>
        <xdr:cNvCxnSpPr/>
      </xdr:nvCxnSpPr>
      <xdr:spPr>
        <a:xfrm>
          <a:off x="12814300" y="13615288"/>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47817</xdr:rowOff>
    </xdr:from>
    <xdr:to>
      <xdr:col>85</xdr:col>
      <xdr:colOff>177800</xdr:colOff>
      <xdr:row>79</xdr:row>
      <xdr:rowOff>149417</xdr:rowOff>
    </xdr:to>
    <xdr:sp macro="" textlink="">
      <xdr:nvSpPr>
        <xdr:cNvPr id="654" name="楕円 653"/>
        <xdr:cNvSpPr/>
      </xdr:nvSpPr>
      <xdr:spPr>
        <a:xfrm>
          <a:off x="16268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134194</xdr:rowOff>
    </xdr:from>
    <xdr:ext cx="313932" cy="259045"/>
    <xdr:sp macro="" textlink="">
      <xdr:nvSpPr>
        <xdr:cNvPr id="655" name="災害復旧費該当値テキスト"/>
        <xdr:cNvSpPr txBox="1"/>
      </xdr:nvSpPr>
      <xdr:spPr>
        <a:xfrm>
          <a:off x="16370300" y="13507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46599</xdr:rowOff>
    </xdr:from>
    <xdr:to>
      <xdr:col>81</xdr:col>
      <xdr:colOff>101600</xdr:colOff>
      <xdr:row>79</xdr:row>
      <xdr:rowOff>148199</xdr:rowOff>
    </xdr:to>
    <xdr:sp macro="" textlink="">
      <xdr:nvSpPr>
        <xdr:cNvPr id="656" name="楕円 655"/>
        <xdr:cNvSpPr/>
      </xdr:nvSpPr>
      <xdr:spPr>
        <a:xfrm>
          <a:off x="15430500" y="13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139326</xdr:rowOff>
    </xdr:from>
    <xdr:ext cx="378565" cy="259045"/>
    <xdr:sp macro="" textlink="">
      <xdr:nvSpPr>
        <xdr:cNvPr id="657" name="テキスト ボックス 656"/>
        <xdr:cNvSpPr txBox="1"/>
      </xdr:nvSpPr>
      <xdr:spPr>
        <a:xfrm>
          <a:off x="15292017" y="1368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42549</xdr:rowOff>
    </xdr:from>
    <xdr:to>
      <xdr:col>76</xdr:col>
      <xdr:colOff>165100</xdr:colOff>
      <xdr:row>79</xdr:row>
      <xdr:rowOff>144149</xdr:rowOff>
    </xdr:to>
    <xdr:sp macro="" textlink="">
      <xdr:nvSpPr>
        <xdr:cNvPr id="658" name="楕円 657"/>
        <xdr:cNvSpPr/>
      </xdr:nvSpPr>
      <xdr:spPr>
        <a:xfrm>
          <a:off x="14541500" y="13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135276</xdr:rowOff>
    </xdr:from>
    <xdr:ext cx="378565" cy="259045"/>
    <xdr:sp macro="" textlink="">
      <xdr:nvSpPr>
        <xdr:cNvPr id="659" name="テキスト ボックス 658"/>
        <xdr:cNvSpPr txBox="1"/>
      </xdr:nvSpPr>
      <xdr:spPr>
        <a:xfrm>
          <a:off x="14403017" y="1367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45944</xdr:rowOff>
    </xdr:from>
    <xdr:to>
      <xdr:col>72</xdr:col>
      <xdr:colOff>38100</xdr:colOff>
      <xdr:row>79</xdr:row>
      <xdr:rowOff>147544</xdr:rowOff>
    </xdr:to>
    <xdr:sp macro="" textlink="">
      <xdr:nvSpPr>
        <xdr:cNvPr id="660" name="楕円 659"/>
        <xdr:cNvSpPr/>
      </xdr:nvSpPr>
      <xdr:spPr>
        <a:xfrm>
          <a:off x="13652500" y="135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138671</xdr:rowOff>
    </xdr:from>
    <xdr:ext cx="378565" cy="259045"/>
    <xdr:sp macro="" textlink="">
      <xdr:nvSpPr>
        <xdr:cNvPr id="661" name="テキスト ボックス 660"/>
        <xdr:cNvSpPr txBox="1"/>
      </xdr:nvSpPr>
      <xdr:spPr>
        <a:xfrm>
          <a:off x="13514017" y="1368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19938</xdr:rowOff>
    </xdr:from>
    <xdr:to>
      <xdr:col>67</xdr:col>
      <xdr:colOff>101600</xdr:colOff>
      <xdr:row>79</xdr:row>
      <xdr:rowOff>121538</xdr:rowOff>
    </xdr:to>
    <xdr:sp macro="" textlink="">
      <xdr:nvSpPr>
        <xdr:cNvPr id="662" name="楕円 661"/>
        <xdr:cNvSpPr/>
      </xdr:nvSpPr>
      <xdr:spPr>
        <a:xfrm>
          <a:off x="12763500" y="135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112665</xdr:rowOff>
    </xdr:from>
    <xdr:ext cx="469744" cy="259045"/>
    <xdr:sp macro="" textlink="">
      <xdr:nvSpPr>
        <xdr:cNvPr id="663" name="テキスト ボックス 662"/>
        <xdr:cNvSpPr txBox="1"/>
      </xdr:nvSpPr>
      <xdr:spPr>
        <a:xfrm>
          <a:off x="12579428" y="13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6832</xdr:rowOff>
    </xdr:from>
    <xdr:to>
      <xdr:col>85</xdr:col>
      <xdr:colOff>127000</xdr:colOff>
      <xdr:row>96</xdr:row>
      <xdr:rowOff>30468</xdr:rowOff>
    </xdr:to>
    <xdr:cxnSp macro="">
      <xdr:nvCxnSpPr>
        <xdr:cNvPr id="692" name="直線コネクタ 691"/>
        <xdr:cNvCxnSpPr/>
      </xdr:nvCxnSpPr>
      <xdr:spPr>
        <a:xfrm flipV="1">
          <a:off x="15481300" y="16466032"/>
          <a:ext cx="8382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30468</xdr:rowOff>
    </xdr:to>
    <xdr:cxnSp macro="">
      <xdr:nvCxnSpPr>
        <xdr:cNvPr id="695" name="直線コネクタ 694"/>
        <xdr:cNvCxnSpPr/>
      </xdr:nvCxnSpPr>
      <xdr:spPr>
        <a:xfrm>
          <a:off x="14592300" y="164777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18580</xdr:rowOff>
    </xdr:from>
    <xdr:to>
      <xdr:col>76</xdr:col>
      <xdr:colOff>114300</xdr:colOff>
      <xdr:row>96</xdr:row>
      <xdr:rowOff>24842</xdr:rowOff>
    </xdr:to>
    <xdr:cxnSp macro="">
      <xdr:nvCxnSpPr>
        <xdr:cNvPr id="698" name="直線コネクタ 697"/>
        <xdr:cNvCxnSpPr/>
      </xdr:nvCxnSpPr>
      <xdr:spPr>
        <a:xfrm flipV="1">
          <a:off x="13703300" y="16477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24842</xdr:rowOff>
    </xdr:from>
    <xdr:to>
      <xdr:col>71</xdr:col>
      <xdr:colOff>177800</xdr:colOff>
      <xdr:row>96</xdr:row>
      <xdr:rowOff>42557</xdr:rowOff>
    </xdr:to>
    <xdr:cxnSp macro="">
      <xdr:nvCxnSpPr>
        <xdr:cNvPr id="701" name="直線コネクタ 700"/>
        <xdr:cNvCxnSpPr/>
      </xdr:nvCxnSpPr>
      <xdr:spPr>
        <a:xfrm flipV="1">
          <a:off x="12814300" y="16484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127482</xdr:rowOff>
    </xdr:from>
    <xdr:to>
      <xdr:col>85</xdr:col>
      <xdr:colOff>177800</xdr:colOff>
      <xdr:row>96</xdr:row>
      <xdr:rowOff>57632</xdr:rowOff>
    </xdr:to>
    <xdr:sp macro="" textlink="">
      <xdr:nvSpPr>
        <xdr:cNvPr id="711" name="楕円 710"/>
        <xdr:cNvSpPr/>
      </xdr:nvSpPr>
      <xdr:spPr>
        <a:xfrm>
          <a:off x="16268700" y="164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105909</xdr:rowOff>
    </xdr:from>
    <xdr:ext cx="534377" cy="259045"/>
    <xdr:sp macro="" textlink="">
      <xdr:nvSpPr>
        <xdr:cNvPr id="712" name="公債費該当値テキスト"/>
        <xdr:cNvSpPr txBox="1"/>
      </xdr:nvSpPr>
      <xdr:spPr>
        <a:xfrm>
          <a:off x="16370300" y="16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151118</xdr:rowOff>
    </xdr:from>
    <xdr:to>
      <xdr:col>81</xdr:col>
      <xdr:colOff>101600</xdr:colOff>
      <xdr:row>96</xdr:row>
      <xdr:rowOff>81268</xdr:rowOff>
    </xdr:to>
    <xdr:sp macro="" textlink="">
      <xdr:nvSpPr>
        <xdr:cNvPr id="713" name="楕円 712"/>
        <xdr:cNvSpPr/>
      </xdr:nvSpPr>
      <xdr:spPr>
        <a:xfrm>
          <a:off x="15430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72395</xdr:rowOff>
    </xdr:from>
    <xdr:ext cx="534377" cy="259045"/>
    <xdr:sp macro="" textlink="">
      <xdr:nvSpPr>
        <xdr:cNvPr id="714" name="テキスト ボックス 713"/>
        <xdr:cNvSpPr txBox="1"/>
      </xdr:nvSpPr>
      <xdr:spPr>
        <a:xfrm>
          <a:off x="15214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139230</xdr:rowOff>
    </xdr:from>
    <xdr:to>
      <xdr:col>76</xdr:col>
      <xdr:colOff>165100</xdr:colOff>
      <xdr:row>96</xdr:row>
      <xdr:rowOff>69380</xdr:rowOff>
    </xdr:to>
    <xdr:sp macro="" textlink="">
      <xdr:nvSpPr>
        <xdr:cNvPr id="715" name="楕円 714"/>
        <xdr:cNvSpPr/>
      </xdr:nvSpPr>
      <xdr:spPr>
        <a:xfrm>
          <a:off x="14541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60507</xdr:rowOff>
    </xdr:from>
    <xdr:ext cx="534377" cy="259045"/>
    <xdr:sp macro="" textlink="">
      <xdr:nvSpPr>
        <xdr:cNvPr id="716" name="テキスト ボックス 715"/>
        <xdr:cNvSpPr txBox="1"/>
      </xdr:nvSpPr>
      <xdr:spPr>
        <a:xfrm>
          <a:off x="14325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145492</xdr:rowOff>
    </xdr:from>
    <xdr:to>
      <xdr:col>72</xdr:col>
      <xdr:colOff>38100</xdr:colOff>
      <xdr:row>96</xdr:row>
      <xdr:rowOff>75642</xdr:rowOff>
    </xdr:to>
    <xdr:sp macro="" textlink="">
      <xdr:nvSpPr>
        <xdr:cNvPr id="717" name="楕円 716"/>
        <xdr:cNvSpPr/>
      </xdr:nvSpPr>
      <xdr:spPr>
        <a:xfrm>
          <a:off x="136525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66769</xdr:rowOff>
    </xdr:from>
    <xdr:ext cx="534377" cy="259045"/>
    <xdr:sp macro="" textlink="">
      <xdr:nvSpPr>
        <xdr:cNvPr id="718" name="テキスト ボックス 717"/>
        <xdr:cNvSpPr txBox="1"/>
      </xdr:nvSpPr>
      <xdr:spPr>
        <a:xfrm>
          <a:off x="13436111" y="16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163207</xdr:rowOff>
    </xdr:from>
    <xdr:to>
      <xdr:col>67</xdr:col>
      <xdr:colOff>101600</xdr:colOff>
      <xdr:row>96</xdr:row>
      <xdr:rowOff>93357</xdr:rowOff>
    </xdr:to>
    <xdr:sp macro="" textlink="">
      <xdr:nvSpPr>
        <xdr:cNvPr id="719" name="楕円 718"/>
        <xdr:cNvSpPr/>
      </xdr:nvSpPr>
      <xdr:spPr>
        <a:xfrm>
          <a:off x="12763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84484</xdr:rowOff>
    </xdr:from>
    <xdr:ext cx="534377" cy="259045"/>
    <xdr:sp macro="" textlink="">
      <xdr:nvSpPr>
        <xdr:cNvPr id="720" name="テキスト ボックス 719"/>
        <xdr:cNvSpPr txBox="1"/>
      </xdr:nvSpPr>
      <xdr:spPr>
        <a:xfrm>
          <a:off x="12547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及び教育費の性質別歳出については、類似団体の値を上回った。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議会費では、市民一人当たり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年３月の合併直後の選挙において定数を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人としているが、類似団体の議員定数等を調査・研究し、適正な議員定数としていく必要があ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年度の市議会議員選挙から定数を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人とすることとしている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民生費では、私立保育所等施設整備事業、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衛生費では阿南医療センター整備補助事業、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土木費では都市下水路整備事業、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建設事業と各目的別歳出において大型の普通建設事業が相次いだため、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類似団体の値を上回ることとなった。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法人市民税の減収等による財源調整のため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３千万円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臨時財政対策債の発行や、財政調整基金の取崩しにより、実質収支については黒字を維持しているが、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市税の減収などから実質収支が悪化し単年度収支で約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千万円の赤字となり、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億円の赤字となっている。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算定替の段階的縮減による交付税収入の減少や景気の動向に影響を受けやすい法人市民税等市税収入の先行きに不透明感があることを踏まえ、一般財源の更なる確保のため、一層、堅実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一般会計及び公営企業会計等の実質収支は、すべての会計において黒字もしくは収支０の決算となり、連結実質赤字比率は生じていないものの、一般会計から各会計への繰出金は依然として減少せず、一般会計の負担が大きい状況であるため、各会計については独立採算制の原則に鑑みて十分な財源の確保に努めるとともに、事業歳出予算を精査することで財政の健全性を維持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今後は、法人市民税をはじめとする市税収入の見通しが不透明であるほか、普通交付税の合併算定替の段階的縮減期間に入っていることなどから、一般財源の確保が一層厳しくなることが予想されるため、堅実な財政運営をすすめることが重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12" sqref="W12:AB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34203245</v>
      </c>
      <c r="BO4" s="393"/>
      <c r="BP4" s="393"/>
      <c r="BQ4" s="393"/>
      <c r="BR4" s="393"/>
      <c r="BS4" s="393"/>
      <c r="BT4" s="393"/>
      <c r="BU4" s="394"/>
      <c r="BV4" s="392">
        <v>37661353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33950340</v>
      </c>
      <c r="BO5" s="430"/>
      <c r="BP5" s="430"/>
      <c r="BQ5" s="430"/>
      <c r="BR5" s="430"/>
      <c r="BS5" s="430"/>
      <c r="BT5" s="430"/>
      <c r="BU5" s="431"/>
      <c r="BV5" s="429">
        <v>36143892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91.6</v>
      </c>
      <c r="CU5" s="427"/>
      <c r="CV5" s="427"/>
      <c r="CW5" s="427"/>
      <c r="CX5" s="427"/>
      <c r="CY5" s="427"/>
      <c r="CZ5" s="427"/>
      <c r="DA5" s="428"/>
      <c r="DB5" s="426">
        <v>89.7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252905</v>
      </c>
      <c r="BO6" s="430"/>
      <c r="BP6" s="430"/>
      <c r="BQ6" s="430"/>
      <c r="BR6" s="430"/>
      <c r="BS6" s="430"/>
      <c r="BT6" s="430"/>
      <c r="BU6" s="431"/>
      <c r="BV6" s="429">
        <v>1517461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96.5</v>
      </c>
      <c r="CU6" s="467"/>
      <c r="CV6" s="467"/>
      <c r="CW6" s="467"/>
      <c r="CX6" s="467"/>
      <c r="CY6" s="467"/>
      <c r="CZ6" s="467"/>
      <c r="DA6" s="468"/>
      <c r="DB6" s="466">
        <v>93.4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134828</v>
      </c>
      <c r="BO7" s="430"/>
      <c r="BP7" s="430"/>
      <c r="BQ7" s="430"/>
      <c r="BR7" s="430"/>
      <c r="BS7" s="430"/>
      <c r="BT7" s="430"/>
      <c r="BU7" s="431"/>
      <c r="BV7" s="429">
        <v>1330735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19868087</v>
      </c>
      <c r="CU7" s="430"/>
      <c r="CV7" s="430"/>
      <c r="CW7" s="430"/>
      <c r="CX7" s="430"/>
      <c r="CY7" s="430"/>
      <c r="CZ7" s="430"/>
      <c r="DA7" s="431"/>
      <c r="DB7" s="429">
        <v>19783240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118077</v>
      </c>
      <c r="BO8" s="430"/>
      <c r="BP8" s="430"/>
      <c r="BQ8" s="430"/>
      <c r="BR8" s="430"/>
      <c r="BS8" s="430"/>
      <c r="BT8" s="430"/>
      <c r="BU8" s="431"/>
      <c r="BV8" s="429">
        <v>186726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0.84</v>
      </c>
      <c r="CU8" s="470"/>
      <c r="CV8" s="470"/>
      <c r="CW8" s="470"/>
      <c r="CX8" s="470"/>
      <c r="CY8" s="470"/>
      <c r="CZ8" s="470"/>
      <c r="DA8" s="471"/>
      <c r="DB8" s="469">
        <v>0.85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73019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-68649</v>
      </c>
      <c r="BO9" s="430"/>
      <c r="BP9" s="430"/>
      <c r="BQ9" s="430"/>
      <c r="BR9" s="430"/>
      <c r="BS9" s="430"/>
      <c r="BT9" s="430"/>
      <c r="BU9" s="431"/>
      <c r="BV9" s="429">
        <v>-24398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14</v>
      </c>
      <c r="CU9" s="427"/>
      <c r="CV9" s="427"/>
      <c r="CW9" s="427"/>
      <c r="CX9" s="427"/>
      <c r="CY9" s="427"/>
      <c r="CZ9" s="427"/>
      <c r="DA9" s="428"/>
      <c r="DB9" s="426">
        <v>12.7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76063</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120354</v>
      </c>
      <c r="BO10" s="430"/>
      <c r="BP10" s="430"/>
      <c r="BQ10" s="430"/>
      <c r="BR10" s="430"/>
      <c r="BS10" s="430"/>
      <c r="BT10" s="430"/>
      <c r="BU10" s="431"/>
      <c r="BV10" s="429">
        <v>139131</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72635</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550000</v>
      </c>
      <c r="BO12" s="430"/>
      <c r="BP12" s="430"/>
      <c r="BQ12" s="430"/>
      <c r="BR12" s="430"/>
      <c r="BS12" s="430"/>
      <c r="BT12" s="430"/>
      <c r="BU12" s="431"/>
      <c r="BV12" s="429">
        <v>1600000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72281</v>
      </c>
      <c r="S13" s="514"/>
      <c r="T13" s="514"/>
      <c r="U13" s="514"/>
      <c r="V13" s="515"/>
      <c r="W13" s="445" t="s">
        <v>139</v>
      </c>
      <c r="X13" s="446"/>
      <c r="Y13" s="446"/>
      <c r="Z13" s="446"/>
      <c r="AA13" s="446"/>
      <c r="AB13" s="436"/>
      <c r="AC13" s="480">
        <v>3213</v>
      </c>
      <c r="AD13" s="481"/>
      <c r="AE13" s="481"/>
      <c r="AF13" s="481"/>
      <c r="AG13" s="523"/>
      <c r="AH13" s="480">
        <v>3156</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-498295</v>
      </c>
      <c r="BO13" s="430"/>
      <c r="BP13" s="430"/>
      <c r="BQ13" s="430"/>
      <c r="BR13" s="430"/>
      <c r="BS13" s="430"/>
      <c r="BT13" s="430"/>
      <c r="BU13" s="431"/>
      <c r="BV13" s="429">
        <v>-1485267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5.0999999999999996</v>
      </c>
      <c r="CU13" s="427"/>
      <c r="CV13" s="427"/>
      <c r="CW13" s="427"/>
      <c r="CX13" s="427"/>
      <c r="CY13" s="427"/>
      <c r="CZ13" s="427"/>
      <c r="DA13" s="428"/>
      <c r="DB13" s="426">
        <v>5.2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73507</v>
      </c>
      <c r="S14" s="514"/>
      <c r="T14" s="514"/>
      <c r="U14" s="514"/>
      <c r="V14" s="515"/>
      <c r="W14" s="419"/>
      <c r="X14" s="420"/>
      <c r="Y14" s="420"/>
      <c r="Z14" s="420"/>
      <c r="AA14" s="420"/>
      <c r="AB14" s="409"/>
      <c r="AC14" s="516">
        <v>9.8000000000000007</v>
      </c>
      <c r="AD14" s="517"/>
      <c r="AE14" s="517"/>
      <c r="AF14" s="517"/>
      <c r="AG14" s="518"/>
      <c r="AH14" s="516">
        <v>9.8000000000000007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73162</v>
      </c>
      <c r="S15" s="514"/>
      <c r="T15" s="514"/>
      <c r="U15" s="514"/>
      <c r="V15" s="515"/>
      <c r="W15" s="445" t="s">
        <v>147</v>
      </c>
      <c r="X15" s="446"/>
      <c r="Y15" s="446"/>
      <c r="Z15" s="446"/>
      <c r="AA15" s="446"/>
      <c r="AB15" s="436"/>
      <c r="AC15" s="480">
        <v>9902</v>
      </c>
      <c r="AD15" s="481"/>
      <c r="AE15" s="481"/>
      <c r="AF15" s="481"/>
      <c r="AG15" s="523"/>
      <c r="AH15" s="480">
        <v>9719</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12275825</v>
      </c>
      <c r="BO15" s="393"/>
      <c r="BP15" s="393"/>
      <c r="BQ15" s="393"/>
      <c r="BR15" s="393"/>
      <c r="BS15" s="393"/>
      <c r="BT15" s="393"/>
      <c r="BU15" s="394"/>
      <c r="BV15" s="392">
        <v>12064515</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30.4</v>
      </c>
      <c r="AD16" s="517"/>
      <c r="AE16" s="517"/>
      <c r="AF16" s="517"/>
      <c r="AG16" s="518"/>
      <c r="AH16" s="516">
        <v>30.3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14744397</v>
      </c>
      <c r="BO16" s="430"/>
      <c r="BP16" s="430"/>
      <c r="BQ16" s="430"/>
      <c r="BR16" s="430"/>
      <c r="BS16" s="430"/>
      <c r="BT16" s="430"/>
      <c r="BU16" s="431"/>
      <c r="BV16" s="429">
        <v>14268306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19510</v>
      </c>
      <c r="AD17" s="481"/>
      <c r="AE17" s="481"/>
      <c r="AF17" s="481"/>
      <c r="AG17" s="523"/>
      <c r="AH17" s="480">
        <v>19187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15864691</v>
      </c>
      <c r="BO17" s="430"/>
      <c r="BP17" s="430"/>
      <c r="BQ17" s="430"/>
      <c r="BR17" s="430"/>
      <c r="BS17" s="430"/>
      <c r="BT17" s="430"/>
      <c r="BU17" s="431"/>
      <c r="BV17" s="429">
        <v>15577045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279.25</v>
      </c>
      <c r="M18" s="545"/>
      <c r="N18" s="545"/>
      <c r="O18" s="545"/>
      <c r="P18" s="545"/>
      <c r="Q18" s="545"/>
      <c r="R18" s="546"/>
      <c r="S18" s="546"/>
      <c r="T18" s="546"/>
      <c r="U18" s="546"/>
      <c r="V18" s="547"/>
      <c r="W18" s="447"/>
      <c r="X18" s="448"/>
      <c r="Y18" s="448"/>
      <c r="Z18" s="448"/>
      <c r="AA18" s="448"/>
      <c r="AB18" s="439"/>
      <c r="AC18" s="548">
        <v>59.8</v>
      </c>
      <c r="AD18" s="549"/>
      <c r="AE18" s="549"/>
      <c r="AF18" s="549"/>
      <c r="AG18" s="550"/>
      <c r="AH18" s="548">
        <v>59.8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18228517</v>
      </c>
      <c r="BO18" s="430"/>
      <c r="BP18" s="430"/>
      <c r="BQ18" s="430"/>
      <c r="BR18" s="430"/>
      <c r="BS18" s="430"/>
      <c r="BT18" s="430"/>
      <c r="BU18" s="431"/>
      <c r="BV18" s="429">
        <v>17985182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261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21746856</v>
      </c>
      <c r="BO19" s="430"/>
      <c r="BP19" s="430"/>
      <c r="BQ19" s="430"/>
      <c r="BR19" s="430"/>
      <c r="BS19" s="430"/>
      <c r="BT19" s="430"/>
      <c r="BU19" s="431"/>
      <c r="BV19" s="429">
        <v>22979897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27193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36355836</v>
      </c>
      <c r="BO23" s="430"/>
      <c r="BP23" s="430"/>
      <c r="BQ23" s="430"/>
      <c r="BR23" s="430"/>
      <c r="BS23" s="430"/>
      <c r="BT23" s="430"/>
      <c r="BU23" s="431"/>
      <c r="BV23" s="429">
        <v>36249571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4545</v>
      </c>
      <c r="R24" s="481"/>
      <c r="S24" s="481"/>
      <c r="T24" s="481"/>
      <c r="U24" s="481"/>
      <c r="V24" s="523"/>
      <c r="W24" s="582"/>
      <c r="X24" s="570"/>
      <c r="Y24" s="571"/>
      <c r="Z24" s="479" t="s">
        <v>171</v>
      </c>
      <c r="AA24" s="459"/>
      <c r="AB24" s="459"/>
      <c r="AC24" s="459"/>
      <c r="AD24" s="459"/>
      <c r="AE24" s="459"/>
      <c r="AF24" s="459"/>
      <c r="AG24" s="460"/>
      <c r="AH24" s="480">
        <v>783</v>
      </c>
      <c r="AI24" s="481"/>
      <c r="AJ24" s="481"/>
      <c r="AK24" s="481"/>
      <c r="AL24" s="523"/>
      <c r="AM24" s="480">
        <v>2352915</v>
      </c>
      <c r="AN24" s="481"/>
      <c r="AO24" s="481"/>
      <c r="AP24" s="481"/>
      <c r="AQ24" s="481"/>
      <c r="AR24" s="523"/>
      <c r="AS24" s="480">
        <v>3005</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27064479</v>
      </c>
      <c r="BO24" s="430"/>
      <c r="BP24" s="430"/>
      <c r="BQ24" s="430"/>
      <c r="BR24" s="430"/>
      <c r="BS24" s="430"/>
      <c r="BT24" s="430"/>
      <c r="BU24" s="431"/>
      <c r="BV24" s="429">
        <v>27733586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7240</v>
      </c>
      <c r="R25" s="481"/>
      <c r="S25" s="481"/>
      <c r="T25" s="481"/>
      <c r="U25" s="481"/>
      <c r="V25" s="523"/>
      <c r="W25" s="582"/>
      <c r="X25" s="570"/>
      <c r="Y25" s="571"/>
      <c r="Z25" s="479" t="s">
        <v>174</v>
      </c>
      <c r="AA25" s="459"/>
      <c r="AB25" s="459"/>
      <c r="AC25" s="459"/>
      <c r="AD25" s="459"/>
      <c r="AE25" s="459"/>
      <c r="AF25" s="459"/>
      <c r="AG25" s="460"/>
      <c r="AH25" s="480">
        <v>106</v>
      </c>
      <c r="AI25" s="481"/>
      <c r="AJ25" s="481"/>
      <c r="AK25" s="481"/>
      <c r="AL25" s="523"/>
      <c r="AM25" s="480">
        <v>292878</v>
      </c>
      <c r="AN25" s="481"/>
      <c r="AO25" s="481"/>
      <c r="AP25" s="481"/>
      <c r="AQ25" s="481"/>
      <c r="AR25" s="523"/>
      <c r="AS25" s="480">
        <v>2763</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9225430</v>
      </c>
      <c r="BO25" s="393"/>
      <c r="BP25" s="393"/>
      <c r="BQ25" s="393"/>
      <c r="BR25" s="393"/>
      <c r="BS25" s="393"/>
      <c r="BT25" s="393"/>
      <c r="BU25" s="394"/>
      <c r="BV25" s="392">
        <v>11063424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6520</v>
      </c>
      <c r="R26" s="481"/>
      <c r="S26" s="481"/>
      <c r="T26" s="481"/>
      <c r="U26" s="481"/>
      <c r="V26" s="523"/>
      <c r="W26" s="582"/>
      <c r="X26" s="570"/>
      <c r="Y26" s="571"/>
      <c r="Z26" s="479" t="s">
        <v>177</v>
      </c>
      <c r="AA26" s="592"/>
      <c r="AB26" s="592"/>
      <c r="AC26" s="592"/>
      <c r="AD26" s="592"/>
      <c r="AE26" s="592"/>
      <c r="AF26" s="592"/>
      <c r="AG26" s="593"/>
      <c r="AH26" s="480">
        <v>82</v>
      </c>
      <c r="AI26" s="481"/>
      <c r="AJ26" s="481"/>
      <c r="AK26" s="481"/>
      <c r="AL26" s="523"/>
      <c r="AM26" s="480">
        <v>255102</v>
      </c>
      <c r="AN26" s="481"/>
      <c r="AO26" s="481"/>
      <c r="AP26" s="481"/>
      <c r="AQ26" s="481"/>
      <c r="AR26" s="523"/>
      <c r="AS26" s="480">
        <v>3111</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127</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4820</v>
      </c>
      <c r="R27" s="481"/>
      <c r="S27" s="481"/>
      <c r="T27" s="481"/>
      <c r="U27" s="481"/>
      <c r="V27" s="523"/>
      <c r="W27" s="582"/>
      <c r="X27" s="570"/>
      <c r="Y27" s="571"/>
      <c r="Z27" s="479" t="s">
        <v>181</v>
      </c>
      <c r="AA27" s="459"/>
      <c r="AB27" s="459"/>
      <c r="AC27" s="459"/>
      <c r="AD27" s="459"/>
      <c r="AE27" s="459"/>
      <c r="AF27" s="459"/>
      <c r="AG27" s="460"/>
      <c r="AH27" s="480">
        <v>28</v>
      </c>
      <c r="AI27" s="481"/>
      <c r="AJ27" s="481"/>
      <c r="AK27" s="481"/>
      <c r="AL27" s="523"/>
      <c r="AM27" s="480">
        <v>73052</v>
      </c>
      <c r="AN27" s="481"/>
      <c r="AO27" s="481"/>
      <c r="AP27" s="481"/>
      <c r="AQ27" s="481"/>
      <c r="AR27" s="523"/>
      <c r="AS27" s="480">
        <v>2609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466000</v>
      </c>
      <c r="BO27" s="606"/>
      <c r="BP27" s="606"/>
      <c r="BQ27" s="606"/>
      <c r="BR27" s="606"/>
      <c r="BS27" s="606"/>
      <c r="BT27" s="606"/>
      <c r="BU27" s="607"/>
      <c r="BV27" s="605">
        <v>466000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4280</v>
      </c>
      <c r="R28" s="481"/>
      <c r="S28" s="481"/>
      <c r="T28" s="481"/>
      <c r="U28" s="481"/>
      <c r="V28" s="523"/>
      <c r="W28" s="582"/>
      <c r="X28" s="570"/>
      <c r="Y28" s="571"/>
      <c r="Z28" s="479" t="s">
        <v>184</v>
      </c>
      <c r="AA28" s="459"/>
      <c r="AB28" s="459"/>
      <c r="AC28" s="459"/>
      <c r="AD28" s="459"/>
      <c r="AE28" s="459"/>
      <c r="AF28" s="459"/>
      <c r="AG28" s="460"/>
      <c r="AH28" s="480" t="s">
        <v>136</v>
      </c>
      <c r="AI28" s="481"/>
      <c r="AJ28" s="481"/>
      <c r="AK28" s="481"/>
      <c r="AL28" s="523"/>
      <c r="AM28" s="480" t="s">
        <v>179</v>
      </c>
      <c r="AN28" s="481"/>
      <c r="AO28" s="481"/>
      <c r="AP28" s="481"/>
      <c r="AQ28" s="481"/>
      <c r="AR28" s="523"/>
      <c r="AS28" s="480" t="s">
        <v>127</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8933074</v>
      </c>
      <c r="BO28" s="393"/>
      <c r="BP28" s="393"/>
      <c r="BQ28" s="393"/>
      <c r="BR28" s="393"/>
      <c r="BS28" s="393"/>
      <c r="BT28" s="393"/>
      <c r="BU28" s="394"/>
      <c r="BV28" s="392">
        <v>9362720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26</v>
      </c>
      <c r="M29" s="481"/>
      <c r="N29" s="481"/>
      <c r="O29" s="481"/>
      <c r="P29" s="523"/>
      <c r="Q29" s="480">
        <v>3990</v>
      </c>
      <c r="R29" s="481"/>
      <c r="S29" s="481"/>
      <c r="T29" s="481"/>
      <c r="U29" s="481"/>
      <c r="V29" s="523"/>
      <c r="W29" s="583"/>
      <c r="X29" s="584"/>
      <c r="Y29" s="585"/>
      <c r="Z29" s="479" t="s">
        <v>187</v>
      </c>
      <c r="AA29" s="459"/>
      <c r="AB29" s="459"/>
      <c r="AC29" s="459"/>
      <c r="AD29" s="459"/>
      <c r="AE29" s="459"/>
      <c r="AF29" s="459"/>
      <c r="AG29" s="460"/>
      <c r="AH29" s="480">
        <v>811</v>
      </c>
      <c r="AI29" s="481"/>
      <c r="AJ29" s="481"/>
      <c r="AK29" s="481"/>
      <c r="AL29" s="523"/>
      <c r="AM29" s="480">
        <v>2425967</v>
      </c>
      <c r="AN29" s="481"/>
      <c r="AO29" s="481"/>
      <c r="AP29" s="481"/>
      <c r="AQ29" s="481"/>
      <c r="AR29" s="523"/>
      <c r="AS29" s="480">
        <v>2991</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3614097</v>
      </c>
      <c r="BO29" s="430"/>
      <c r="BP29" s="430"/>
      <c r="BQ29" s="430"/>
      <c r="BR29" s="430"/>
      <c r="BS29" s="430"/>
      <c r="BT29" s="430"/>
      <c r="BU29" s="431"/>
      <c r="BV29" s="429">
        <v>3609157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4927530</v>
      </c>
      <c r="BO30" s="606"/>
      <c r="BP30" s="606"/>
      <c r="BQ30" s="606"/>
      <c r="BR30" s="606"/>
      <c r="BS30" s="606"/>
      <c r="BT30" s="606"/>
      <c r="BU30" s="607"/>
      <c r="BV30" s="605">
        <v>4947485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196</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国民健康保険事業会計</v>
      </c>
      <c r="X34" s="619"/>
      <c r="Y34" s="619"/>
      <c r="Z34" s="619"/>
      <c r="AA34" s="619"/>
      <c r="AB34" s="619"/>
      <c r="AC34" s="619"/>
      <c r="AD34" s="619"/>
      <c r="AE34" s="619"/>
      <c r="AF34" s="619"/>
      <c r="AG34" s="619"/>
      <c r="AH34" s="619"/>
      <c r="AI34" s="619"/>
      <c r="AJ34" s="619"/>
      <c r="AK34" s="619"/>
      <c r="AL34" s="214"/>
      <c r="AM34" s="618">
        <f>IF(AO34="","",MAX(C34:D43,U34:V43)+1)</f>
        <v>16</v>
      </c>
      <c r="AN34" s="618"/>
      <c r="AO34" s="619" t="str">
        <f>IF('各会計、関係団体の財政状況及び健全化判断比率'!B34="","",'各会計、関係団体の財政状況及び健全化判断比率'!B34)</f>
        <v>阿南市水道事業会計</v>
      </c>
      <c r="AP34" s="619"/>
      <c r="AQ34" s="619"/>
      <c r="AR34" s="619"/>
      <c r="AS34" s="619"/>
      <c r="AT34" s="619"/>
      <c r="AU34" s="619"/>
      <c r="AV34" s="619"/>
      <c r="AW34" s="619"/>
      <c r="AX34" s="619"/>
      <c r="AY34" s="619"/>
      <c r="AZ34" s="619"/>
      <c r="BA34" s="619"/>
      <c r="BB34" s="619"/>
      <c r="BC34" s="619"/>
      <c r="BD34" s="214"/>
      <c r="BE34" s="618">
        <f>IF(BG34="","",MAX(C34:D43,U34:V43,AM34:AN43)+1)</f>
        <v>17</v>
      </c>
      <c r="BF34" s="618"/>
      <c r="BG34" s="619" t="str">
        <f>IF('各会計、関係団体の財政状況及び健全化判断比率'!B35="","",'各会計、関係団体の財政状況及び健全化判断比率'!B35)</f>
        <v>公共下水道事業会計</v>
      </c>
      <c r="BH34" s="619"/>
      <c r="BI34" s="619"/>
      <c r="BJ34" s="619"/>
      <c r="BK34" s="619"/>
      <c r="BL34" s="619"/>
      <c r="BM34" s="619"/>
      <c r="BN34" s="619"/>
      <c r="BO34" s="619"/>
      <c r="BP34" s="619"/>
      <c r="BQ34" s="619"/>
      <c r="BR34" s="619"/>
      <c r="BS34" s="619"/>
      <c r="BT34" s="619"/>
      <c r="BU34" s="619"/>
      <c r="BV34" s="214"/>
      <c r="BW34" s="618">
        <f>IF(BY34="","",MAX(C34:D43,U34:V43,AM34:AN43,BE34:BF43)+1)</f>
        <v>19</v>
      </c>
      <c r="BX34" s="618"/>
      <c r="BY34" s="619" t="str">
        <f>IF('各会計、関係団体の財政状況及び健全化判断比率'!B68="","",'各会計、関係団体の財政状況及び健全化判断比率'!B68)</f>
        <v>老人ホーム福寿荘組合</v>
      </c>
      <c r="BZ34" s="619"/>
      <c r="CA34" s="619"/>
      <c r="CB34" s="619"/>
      <c r="CC34" s="619"/>
      <c r="CD34" s="619"/>
      <c r="CE34" s="619"/>
      <c r="CF34" s="619"/>
      <c r="CG34" s="619"/>
      <c r="CH34" s="619"/>
      <c r="CI34" s="619"/>
      <c r="CJ34" s="619"/>
      <c r="CK34" s="619"/>
      <c r="CL34" s="619"/>
      <c r="CM34" s="619"/>
      <c r="CN34" s="214"/>
      <c r="CO34" s="618">
        <f>IF(CQ34="","",MAX(C34:D43,U34:V43,AM34:AN43,BE34:BF43,BW34:BX43)+1)</f>
        <v>25</v>
      </c>
      <c r="CP34" s="618"/>
      <c r="CQ34" s="619" t="str">
        <f>IF('各会計、関係団体の財政状況及び健全化判断比率'!BS7="","",'各会計、関係団体の財政状況及び健全化判断比率'!BS7)</f>
        <v>阿南市土地開発公社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加茂谷診療所事業会計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18</v>
      </c>
      <c r="BF35" s="618"/>
      <c r="BG35" s="619" t="str">
        <f>IF('各会計、関係団体の財政状況及び健全化判断比率'!B36="","",'各会計、関係団体の財政状況及び健全化判断比率'!B36)</f>
        <v>羽ノ浦農業集落排水事業会計</v>
      </c>
      <c r="BH35" s="619"/>
      <c r="BI35" s="619"/>
      <c r="BJ35" s="619"/>
      <c r="BK35" s="619"/>
      <c r="BL35" s="619"/>
      <c r="BM35" s="619"/>
      <c r="BN35" s="619"/>
      <c r="BO35" s="619"/>
      <c r="BP35" s="619"/>
      <c r="BQ35" s="619"/>
      <c r="BR35" s="619"/>
      <c r="BS35" s="619"/>
      <c r="BT35" s="619"/>
      <c r="BU35" s="619"/>
      <c r="BV35" s="214"/>
      <c r="BW35" s="618">
        <f t="shared" ref="BW35:BW43" si="2">IF(BY35="","",BW34+1)</f>
        <v>20</v>
      </c>
      <c r="BX35" s="618"/>
      <c r="BY35" s="619" t="str">
        <f>IF('各会計、関係団体の財政状況及び健全化判断比率'!B69="","",'各会計、関係団体の財政状況及び健全化判断比率'!B69)</f>
        <v>那賀川北岸地域湛水防除施設組合</v>
      </c>
      <c r="BZ35" s="619"/>
      <c r="CA35" s="619"/>
      <c r="CB35" s="619"/>
      <c r="CC35" s="619"/>
      <c r="CD35" s="619"/>
      <c r="CE35" s="619"/>
      <c r="CF35" s="619"/>
      <c r="CG35" s="619"/>
      <c r="CH35" s="619"/>
      <c r="CI35" s="619"/>
      <c r="CJ35" s="619"/>
      <c r="CK35" s="619"/>
      <c r="CL35" s="619"/>
      <c r="CM35" s="619"/>
      <c r="CN35" s="214"/>
      <c r="CO35" s="618">
        <f t="shared" ref="CO35:CO43" si="3">IF(CQ35="","",CO34+1)</f>
        <v>26</v>
      </c>
      <c r="CP35" s="618"/>
      <c r="CQ35" s="619" t="str">
        <f>IF('各会計、関係団体の財政状況及び健全化判断比率'!BS8="","",'各会計、関係団体の財政状況及び健全化判断比率'!BS8)</f>
        <v>株式会社コートベール徳島</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伊島地区生活排水処理事業会計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伊島診療所事業会計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21</v>
      </c>
      <c r="BX36" s="618"/>
      <c r="BY36" s="619" t="str">
        <f>IF('各会計、関係団体の財政状況及び健全化判断比率'!B70="","",'各会計、関係団体の財政状況及び健全化判断比率'!B70)</f>
        <v>徳島県市町村総合事務組合（一般会計）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学校給食事業会計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椿診療所事業会計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22</v>
      </c>
      <c r="BX37" s="618"/>
      <c r="BY37" s="619" t="str">
        <f>IF('各会計、関係団体の財政状況及び健全化判断比率'!B71="","",'各会計、関係団体の財政状況及び健全化判断比率'!B71)</f>
        <v>徳島県市町村総合事務組合（徳島滞納整理機構特別会計）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奨学資金貸付事業会計</v>
      </c>
      <c r="F38" s="619"/>
      <c r="G38" s="619"/>
      <c r="H38" s="619"/>
      <c r="I38" s="619"/>
      <c r="J38" s="619"/>
      <c r="K38" s="619"/>
      <c r="L38" s="619"/>
      <c r="M38" s="619"/>
      <c r="N38" s="619"/>
      <c r="O38" s="619"/>
      <c r="P38" s="619"/>
      <c r="Q38" s="619"/>
      <c r="R38" s="619"/>
      <c r="S38" s="619"/>
      <c r="T38" s="214"/>
      <c r="U38" s="618">
        <f t="shared" si="4"/>
        <v>14</v>
      </c>
      <c r="V38" s="618"/>
      <c r="W38" s="619" t="str">
        <f>IF('各会計、関係団体の財政状況及び健全化判断比率'!B32="","",'各会計、関係団体の財政状況及び健全化判断比率'!B32)</f>
        <v>介護保険事業会計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23</v>
      </c>
      <c r="BX38" s="618"/>
      <c r="BY38" s="619" t="str">
        <f>IF('各会計、関係団体の財政状況及び健全化判断比率'!B72="","",'各会計、関係団体の財政状況及び健全化判断比率'!B72)</f>
        <v>徳島県後期高齢者医療広域連合（一般会計）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春日野地域下水道事業会計</v>
      </c>
      <c r="F39" s="619"/>
      <c r="G39" s="619"/>
      <c r="H39" s="619"/>
      <c r="I39" s="619"/>
      <c r="J39" s="619"/>
      <c r="K39" s="619"/>
      <c r="L39" s="619"/>
      <c r="M39" s="619"/>
      <c r="N39" s="619"/>
      <c r="O39" s="619"/>
      <c r="P39" s="619"/>
      <c r="Q39" s="619"/>
      <c r="R39" s="619"/>
      <c r="S39" s="619"/>
      <c r="T39" s="214"/>
      <c r="U39" s="618">
        <f t="shared" si="4"/>
        <v>15</v>
      </c>
      <c r="V39" s="618"/>
      <c r="W39" s="619" t="str">
        <f>IF('各会計、関係団体の財政状況及び健全化判断比率'!B33="","",'各会計、関係団体の財政状況及び健全化判断比率'!B33)</f>
        <v>後期高齢者医療会計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24</v>
      </c>
      <c r="BX39" s="618"/>
      <c r="BY39" s="619" t="str">
        <f>IF('各会計、関係団体の財政状況及び健全化判断比率'!B73="","",'各会計、関係団体の財政状況及び健全化判断比率'!B73)</f>
        <v>徳島県後期高齢者広域連合
（後期高齢者医療特別会計）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f t="shared" si="5"/>
        <v>7</v>
      </c>
      <c r="D40" s="618"/>
      <c r="E40" s="619" t="str">
        <f>IF('各会計、関係団体の財政状況及び健全化判断比率'!B13="","",'各会計、関係団体の財政状況及び健全化判断比率'!B13)</f>
        <v>豊香野地区生活排水処理事業会計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f t="shared" si="5"/>
        <v>8</v>
      </c>
      <c r="D41" s="618"/>
      <c r="E41" s="619" t="str">
        <f>IF('各会計、関係団体の財政状況及び健全化判断比率'!B14="","",'各会計、関係団体の財政状況及び健全化判断比率'!B14)</f>
        <v>西春日野生活排水処理事業会計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f t="shared" si="5"/>
        <v>9</v>
      </c>
      <c r="D42" s="618"/>
      <c r="E42" s="619" t="str">
        <f>IF('各会計、関係団体の財政状況及び健全化判断比率'!B15="","",'各会計、関係団体の財政状況及び健全化判断比率'!B15)</f>
        <v>夜間休日診療所事業会計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S7mbgd00EVIFpUE9ywlxdrX6uGMnCGqQDu2dBtJ0uWensdVyNLyQxnuAZRt2L3lmho+neEKAOYjo5ARPR87gA==" saltValue="1baetKBLeBIpSTAn0//y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W12" sqref="W12:AB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10" t="s">
        <v>588</v>
      </c>
      <c r="D34" s="1210"/>
      <c r="E34" s="1211"/>
      <c r="F34" s="32">
        <v>5.81</v>
      </c>
      <c r="G34" s="33">
        <v>5.91</v>
      </c>
      <c r="H34" s="33">
        <v>7.15</v>
      </c>
      <c r="I34" s="33">
        <v>8.15</v>
      </c>
      <c r="J34" s="34">
        <v>9.16</v>
      </c>
      <c r="K34" s="22"/>
      <c r="L34" s="22"/>
      <c r="M34" s="22"/>
      <c r="N34" s="22"/>
      <c r="O34" s="22"/>
      <c r="P34" s="22"/>
    </row>
    <row r="35" spans="1:16" ht="39" customHeight="1" x14ac:dyDescent="0.15">
      <c r="A35" s="22"/>
      <c r="B35" s="35"/>
      <c r="C35" s="1204" t="s">
        <v>589</v>
      </c>
      <c r="D35" s="1205"/>
      <c r="E35" s="1206"/>
      <c r="F35" s="36">
        <v>2.13</v>
      </c>
      <c r="G35" s="37">
        <v>0.55000000000000004</v>
      </c>
      <c r="H35" s="37">
        <v>0.95</v>
      </c>
      <c r="I35" s="37">
        <v>0.81</v>
      </c>
      <c r="J35" s="38">
        <v>0.47</v>
      </c>
      <c r="K35" s="22"/>
      <c r="L35" s="22"/>
      <c r="M35" s="22"/>
      <c r="N35" s="22"/>
      <c r="O35" s="22"/>
      <c r="P35" s="22"/>
    </row>
    <row r="36" spans="1:16" ht="39" customHeight="1" x14ac:dyDescent="0.15">
      <c r="A36" s="22"/>
      <c r="B36" s="35"/>
      <c r="C36" s="1204" t="s">
        <v>590</v>
      </c>
      <c r="D36" s="1205"/>
      <c r="E36" s="1206"/>
      <c r="F36" s="36">
        <v>0.96</v>
      </c>
      <c r="G36" s="37">
        <v>0.55000000000000004</v>
      </c>
      <c r="H36" s="37">
        <v>1.24</v>
      </c>
      <c r="I36" s="37">
        <v>1.87</v>
      </c>
      <c r="J36" s="38">
        <v>0.46</v>
      </c>
      <c r="K36" s="22"/>
      <c r="L36" s="22"/>
      <c r="M36" s="22"/>
      <c r="N36" s="22"/>
      <c r="O36" s="22"/>
      <c r="P36" s="22"/>
    </row>
    <row r="37" spans="1:16" ht="39" customHeight="1" x14ac:dyDescent="0.15">
      <c r="A37" s="22"/>
      <c r="B37" s="35"/>
      <c r="C37" s="1204" t="s">
        <v>591</v>
      </c>
      <c r="D37" s="1205"/>
      <c r="E37" s="1206"/>
      <c r="F37" s="36">
        <v>0.08</v>
      </c>
      <c r="G37" s="37">
        <v>0.09</v>
      </c>
      <c r="H37" s="37">
        <v>0.1</v>
      </c>
      <c r="I37" s="37">
        <v>0.11</v>
      </c>
      <c r="J37" s="38">
        <v>0.1</v>
      </c>
      <c r="K37" s="22"/>
      <c r="L37" s="22"/>
      <c r="M37" s="22"/>
      <c r="N37" s="22"/>
      <c r="O37" s="22"/>
      <c r="P37" s="22"/>
    </row>
    <row r="38" spans="1:16" ht="39" customHeight="1" x14ac:dyDescent="0.15">
      <c r="A38" s="22"/>
      <c r="B38" s="35"/>
      <c r="C38" s="1204" t="s">
        <v>592</v>
      </c>
      <c r="D38" s="1205"/>
      <c r="E38" s="1206"/>
      <c r="F38" s="36">
        <v>0</v>
      </c>
      <c r="G38" s="37">
        <v>0</v>
      </c>
      <c r="H38" s="37">
        <v>0.01</v>
      </c>
      <c r="I38" s="37">
        <v>0</v>
      </c>
      <c r="J38" s="38">
        <v>0.09</v>
      </c>
      <c r="K38" s="22"/>
      <c r="L38" s="22"/>
      <c r="M38" s="22"/>
      <c r="N38" s="22"/>
      <c r="O38" s="22"/>
      <c r="P38" s="22"/>
    </row>
    <row r="39" spans="1:16" ht="39" customHeight="1" x14ac:dyDescent="0.15">
      <c r="A39" s="22"/>
      <c r="B39" s="35"/>
      <c r="C39" s="1204" t="s">
        <v>593</v>
      </c>
      <c r="D39" s="1205"/>
      <c r="E39" s="1206"/>
      <c r="F39" s="36">
        <v>0.05</v>
      </c>
      <c r="G39" s="37">
        <v>0.06</v>
      </c>
      <c r="H39" s="37">
        <v>0.04</v>
      </c>
      <c r="I39" s="37">
        <v>0.05</v>
      </c>
      <c r="J39" s="38">
        <v>0.05</v>
      </c>
      <c r="K39" s="22"/>
      <c r="L39" s="22"/>
      <c r="M39" s="22"/>
      <c r="N39" s="22"/>
      <c r="O39" s="22"/>
      <c r="P39" s="22"/>
    </row>
    <row r="40" spans="1:16" ht="39" customHeight="1" x14ac:dyDescent="0.15">
      <c r="A40" s="22"/>
      <c r="B40" s="35"/>
      <c r="C40" s="1204" t="s">
        <v>594</v>
      </c>
      <c r="D40" s="1205"/>
      <c r="E40" s="1206"/>
      <c r="F40" s="36" t="s">
        <v>595</v>
      </c>
      <c r="G40" s="37">
        <v>0</v>
      </c>
      <c r="H40" s="37">
        <v>0</v>
      </c>
      <c r="I40" s="37">
        <v>0.03</v>
      </c>
      <c r="J40" s="38">
        <v>0.03</v>
      </c>
      <c r="K40" s="22"/>
      <c r="L40" s="22"/>
      <c r="M40" s="22"/>
      <c r="N40" s="22"/>
      <c r="O40" s="22"/>
      <c r="P40" s="22"/>
    </row>
    <row r="41" spans="1:16" ht="39" customHeight="1" x14ac:dyDescent="0.15">
      <c r="A41" s="22"/>
      <c r="B41" s="35"/>
      <c r="C41" s="1204" t="s">
        <v>596</v>
      </c>
      <c r="D41" s="1205"/>
      <c r="E41" s="1206"/>
      <c r="F41" s="36" t="s">
        <v>536</v>
      </c>
      <c r="G41" s="37">
        <v>0.03</v>
      </c>
      <c r="H41" s="37">
        <v>0.02</v>
      </c>
      <c r="I41" s="37">
        <v>0.01</v>
      </c>
      <c r="J41" s="38">
        <v>0.01</v>
      </c>
      <c r="K41" s="22"/>
      <c r="L41" s="22"/>
      <c r="M41" s="22"/>
      <c r="N41" s="22"/>
      <c r="O41" s="22"/>
      <c r="P41" s="22"/>
    </row>
    <row r="42" spans="1:16" ht="39" customHeight="1" x14ac:dyDescent="0.15">
      <c r="A42" s="22"/>
      <c r="B42" s="39"/>
      <c r="C42" s="1204" t="s">
        <v>597</v>
      </c>
      <c r="D42" s="1205"/>
      <c r="E42" s="1206"/>
      <c r="F42" s="36" t="s">
        <v>536</v>
      </c>
      <c r="G42" s="37" t="s">
        <v>536</v>
      </c>
      <c r="H42" s="37" t="s">
        <v>536</v>
      </c>
      <c r="I42" s="37" t="s">
        <v>536</v>
      </c>
      <c r="J42" s="38" t="s">
        <v>536</v>
      </c>
      <c r="K42" s="22"/>
      <c r="L42" s="22"/>
      <c r="M42" s="22"/>
      <c r="N42" s="22"/>
      <c r="O42" s="22"/>
      <c r="P42" s="22"/>
    </row>
    <row r="43" spans="1:16" ht="39" customHeight="1" thickBot="1" x14ac:dyDescent="0.2">
      <c r="A43" s="22"/>
      <c r="B43" s="40"/>
      <c r="C43" s="1207" t="s">
        <v>598</v>
      </c>
      <c r="D43" s="1208"/>
      <c r="E43" s="1209"/>
      <c r="F43" s="41">
        <v>0.08</v>
      </c>
      <c r="G43" s="42">
        <v>1.33</v>
      </c>
      <c r="H43" s="42">
        <v>0.87</v>
      </c>
      <c r="I43" s="42">
        <v>1.42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H4MrRq9ck8FSTxfPJ1hYL2xNfLg8jYXoVDu4r83sZp5SbdmKBvNPm5jxXopKzYTn7TRP7HsmrrTSdFbclY2BA==" saltValue="cHtSiJIpLFF99qLXk11k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W12" sqref="W12:AB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3075</v>
      </c>
      <c r="L45" s="60">
        <v>3151</v>
      </c>
      <c r="M45" s="60">
        <v>3159</v>
      </c>
      <c r="N45" s="60">
        <v>3058</v>
      </c>
      <c r="O45" s="61">
        <v>3157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536</v>
      </c>
      <c r="L46" s="64" t="s">
        <v>536</v>
      </c>
      <c r="M46" s="64" t="s">
        <v>536</v>
      </c>
      <c r="N46" s="64" t="s">
        <v>536</v>
      </c>
      <c r="O46" s="65" t="s">
        <v>536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536</v>
      </c>
      <c r="L47" s="64" t="s">
        <v>536</v>
      </c>
      <c r="M47" s="64" t="s">
        <v>536</v>
      </c>
      <c r="N47" s="64" t="s">
        <v>536</v>
      </c>
      <c r="O47" s="65" t="s">
        <v>536</v>
      </c>
      <c r="P47" s="48"/>
      <c r="Q47" s="48"/>
      <c r="R47" s="48"/>
      <c r="S47" s="48"/>
      <c r="T47" s="48"/>
      <c r="U47" s="48"/>
    </row>
    <row r="48" spans="1:21" ht="30.75" customHeight="1" x14ac:dyDescent="0.15">
      <c r="A48" s="48"/>
      <c r="B48" s="1214"/>
      <c r="C48" s="1215"/>
      <c r="D48" s="62"/>
      <c r="E48" s="1220" t="s">
        <v>15</v>
      </c>
      <c r="F48" s="1220"/>
      <c r="G48" s="1220"/>
      <c r="H48" s="1220"/>
      <c r="I48" s="1220"/>
      <c r="J48" s="1221"/>
      <c r="K48" s="63">
        <v>359</v>
      </c>
      <c r="L48" s="64">
        <v>366</v>
      </c>
      <c r="M48" s="64">
        <v>411</v>
      </c>
      <c r="N48" s="64">
        <v>393</v>
      </c>
      <c r="O48" s="65">
        <v>392</v>
      </c>
      <c r="P48" s="48"/>
      <c r="Q48" s="48"/>
      <c r="R48" s="48"/>
      <c r="S48" s="48"/>
      <c r="T48" s="48"/>
      <c r="U48" s="48"/>
    </row>
    <row r="49" spans="1:21" ht="30.75" customHeight="1" x14ac:dyDescent="0.15">
      <c r="A49" s="48"/>
      <c r="B49" s="1214"/>
      <c r="C49" s="1215"/>
      <c r="D49" s="62"/>
      <c r="E49" s="1220" t="s">
        <v>16</v>
      </c>
      <c r="F49" s="1220"/>
      <c r="G49" s="1220"/>
      <c r="H49" s="1220"/>
      <c r="I49" s="1220"/>
      <c r="J49" s="1221"/>
      <c r="K49" s="63">
        <v>1</v>
      </c>
      <c r="L49" s="64">
        <v>1</v>
      </c>
      <c r="M49" s="64">
        <v>1</v>
      </c>
      <c r="N49" s="64">
        <v>1</v>
      </c>
      <c r="O49" s="65">
        <v>1</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536</v>
      </c>
      <c r="L50" s="64" t="s">
        <v>536</v>
      </c>
      <c r="M50" s="64" t="s">
        <v>536</v>
      </c>
      <c r="N50" s="64" t="s">
        <v>536</v>
      </c>
      <c r="O50" s="65" t="s">
        <v>536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536</v>
      </c>
      <c r="L51" s="64" t="s">
        <v>536</v>
      </c>
      <c r="M51" s="64" t="s">
        <v>536</v>
      </c>
      <c r="N51" s="64" t="s">
        <v>536</v>
      </c>
      <c r="O51" s="65" t="s">
        <v>536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2573</v>
      </c>
      <c r="L52" s="64">
        <v>2586</v>
      </c>
      <c r="M52" s="64">
        <v>2594</v>
      </c>
      <c r="N52" s="64">
        <v>2627</v>
      </c>
      <c r="O52" s="65">
        <v>2648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862</v>
      </c>
      <c r="L53" s="69">
        <v>932</v>
      </c>
      <c r="M53" s="69">
        <v>977</v>
      </c>
      <c r="N53" s="69">
        <v>825</v>
      </c>
      <c r="O53" s="70">
        <v>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536</v>
      </c>
      <c r="L57" s="84" t="s">
        <v>536</v>
      </c>
      <c r="M57" s="84" t="s">
        <v>536</v>
      </c>
      <c r="N57" s="84" t="s">
        <v>536</v>
      </c>
      <c r="O57" s="85" t="s">
        <v>536</v>
      </c>
    </row>
    <row r="58" spans="1:21" ht="31.5" customHeight="1" thickBot="1" x14ac:dyDescent="0.2">
      <c r="B58" s="1230"/>
      <c r="C58" s="1231"/>
      <c r="D58" s="1235" t="s">
        <v>27</v>
      </c>
      <c r="E58" s="1236"/>
      <c r="F58" s="1236"/>
      <c r="G58" s="1236"/>
      <c r="H58" s="1236"/>
      <c r="I58" s="1236"/>
      <c r="J58" s="1237"/>
      <c r="K58" s="86" t="s">
        <v>536</v>
      </c>
      <c r="L58" s="87" t="s">
        <v>536</v>
      </c>
      <c r="M58" s="87" t="s">
        <v>536</v>
      </c>
      <c r="N58" s="87" t="s">
        <v>536</v>
      </c>
      <c r="O58" s="88" t="s">
        <v>536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yV2wE2Q1wZe08/Trt+NASG/omjnawA89YHRzU46cQj5VmLmAVyhUVKRj49+VrjgtOXrDrF9Ov/VASQadrSGw==" saltValue="BR/fpTKfvO8rv6uaKQks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W12" sqref="W12:AB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38" t="s">
        <v>30</v>
      </c>
      <c r="C41" s="1239"/>
      <c r="D41" s="102"/>
      <c r="E41" s="1244" t="s">
        <v>31</v>
      </c>
      <c r="F41" s="1244"/>
      <c r="G41" s="1244"/>
      <c r="H41" s="1245"/>
      <c r="I41" s="103">
        <v>33766</v>
      </c>
      <c r="J41" s="104">
        <v>34695</v>
      </c>
      <c r="K41" s="104">
        <v>34142</v>
      </c>
      <c r="L41" s="104">
        <v>36250</v>
      </c>
      <c r="M41" s="105">
        <v>36356</v>
      </c>
    </row>
    <row r="42" spans="2:13" ht="27.75" customHeight="1" x14ac:dyDescent="0.15">
      <c r="B42" s="1240"/>
      <c r="C42" s="1241"/>
      <c r="D42" s="106"/>
      <c r="E42" s="1246" t="s">
        <v>32</v>
      </c>
      <c r="F42" s="1246"/>
      <c r="G42" s="1246"/>
      <c r="H42" s="1247"/>
      <c r="I42" s="107" t="s">
        <v>536</v>
      </c>
      <c r="J42" s="108" t="s">
        <v>536</v>
      </c>
      <c r="K42" s="108" t="s">
        <v>536</v>
      </c>
      <c r="L42" s="108" t="s">
        <v>536</v>
      </c>
      <c r="M42" s="109" t="s">
        <v>536</v>
      </c>
    </row>
    <row r="43" spans="2:13" ht="27.75" customHeight="1" x14ac:dyDescent="0.15">
      <c r="B43" s="1240"/>
      <c r="C43" s="1241"/>
      <c r="D43" s="106"/>
      <c r="E43" s="1246" t="s">
        <v>33</v>
      </c>
      <c r="F43" s="1246"/>
      <c r="G43" s="1246"/>
      <c r="H43" s="1247"/>
      <c r="I43" s="107">
        <v>5573</v>
      </c>
      <c r="J43" s="108">
        <v>5480</v>
      </c>
      <c r="K43" s="108">
        <v>5466</v>
      </c>
      <c r="L43" s="108">
        <v>5283</v>
      </c>
      <c r="M43" s="109">
        <v>5165</v>
      </c>
    </row>
    <row r="44" spans="2:13" ht="27.75" customHeight="1" x14ac:dyDescent="0.15">
      <c r="B44" s="1240"/>
      <c r="C44" s="1241"/>
      <c r="D44" s="106"/>
      <c r="E44" s="1246" t="s">
        <v>34</v>
      </c>
      <c r="F44" s="1246"/>
      <c r="G44" s="1246"/>
      <c r="H44" s="1247"/>
      <c r="I44" s="107">
        <v>4</v>
      </c>
      <c r="J44" s="108">
        <v>3</v>
      </c>
      <c r="K44" s="108">
        <v>2</v>
      </c>
      <c r="L44" s="108">
        <v>2</v>
      </c>
      <c r="M44" s="109">
        <v>1</v>
      </c>
    </row>
    <row r="45" spans="2:13" ht="27.75" customHeight="1" x14ac:dyDescent="0.15">
      <c r="B45" s="1240"/>
      <c r="C45" s="1241"/>
      <c r="D45" s="106"/>
      <c r="E45" s="1246" t="s">
        <v>35</v>
      </c>
      <c r="F45" s="1246"/>
      <c r="G45" s="1246"/>
      <c r="H45" s="1247"/>
      <c r="I45" s="107">
        <v>6435</v>
      </c>
      <c r="J45" s="108">
        <v>6259</v>
      </c>
      <c r="K45" s="108">
        <v>6053</v>
      </c>
      <c r="L45" s="108">
        <v>5654</v>
      </c>
      <c r="M45" s="109">
        <v>5436</v>
      </c>
    </row>
    <row r="46" spans="2:13" ht="27.75" customHeight="1" x14ac:dyDescent="0.15">
      <c r="B46" s="1240"/>
      <c r="C46" s="1241"/>
      <c r="D46" s="110"/>
      <c r="E46" s="1246" t="s">
        <v>36</v>
      </c>
      <c r="F46" s="1246"/>
      <c r="G46" s="1246"/>
      <c r="H46" s="1247"/>
      <c r="I46" s="107">
        <v>577</v>
      </c>
      <c r="J46" s="108">
        <v>575</v>
      </c>
      <c r="K46" s="108">
        <v>573</v>
      </c>
      <c r="L46" s="108">
        <v>570</v>
      </c>
      <c r="M46" s="109">
        <v>568</v>
      </c>
    </row>
    <row r="47" spans="2:13" ht="27.75" customHeight="1" x14ac:dyDescent="0.15">
      <c r="B47" s="1240"/>
      <c r="C47" s="1241"/>
      <c r="D47" s="111"/>
      <c r="E47" s="1248" t="s">
        <v>37</v>
      </c>
      <c r="F47" s="1249"/>
      <c r="G47" s="1249"/>
      <c r="H47" s="1250"/>
      <c r="I47" s="107" t="s">
        <v>536</v>
      </c>
      <c r="J47" s="108" t="s">
        <v>536</v>
      </c>
      <c r="K47" s="108" t="s">
        <v>536</v>
      </c>
      <c r="L47" s="108" t="s">
        <v>536</v>
      </c>
      <c r="M47" s="109" t="s">
        <v>536</v>
      </c>
    </row>
    <row r="48" spans="2:13" ht="27.75" customHeight="1" x14ac:dyDescent="0.15">
      <c r="B48" s="1240"/>
      <c r="C48" s="1241"/>
      <c r="D48" s="106"/>
      <c r="E48" s="1246" t="s">
        <v>38</v>
      </c>
      <c r="F48" s="1246"/>
      <c r="G48" s="1246"/>
      <c r="H48" s="1247"/>
      <c r="I48" s="107" t="s">
        <v>536</v>
      </c>
      <c r="J48" s="108" t="s">
        <v>536</v>
      </c>
      <c r="K48" s="108" t="s">
        <v>536</v>
      </c>
      <c r="L48" s="108" t="s">
        <v>536</v>
      </c>
      <c r="M48" s="109" t="s">
        <v>536</v>
      </c>
    </row>
    <row r="49" spans="2:13" ht="27.75" customHeight="1" x14ac:dyDescent="0.15">
      <c r="B49" s="1242"/>
      <c r="C49" s="1243"/>
      <c r="D49" s="106"/>
      <c r="E49" s="1246" t="s">
        <v>39</v>
      </c>
      <c r="F49" s="1246"/>
      <c r="G49" s="1246"/>
      <c r="H49" s="1247"/>
      <c r="I49" s="107" t="s">
        <v>536</v>
      </c>
      <c r="J49" s="108" t="s">
        <v>536</v>
      </c>
      <c r="K49" s="108" t="s">
        <v>536</v>
      </c>
      <c r="L49" s="108" t="s">
        <v>536</v>
      </c>
      <c r="M49" s="109" t="s">
        <v>536</v>
      </c>
    </row>
    <row r="50" spans="2:13" ht="27.75" customHeight="1" x14ac:dyDescent="0.15">
      <c r="B50" s="1251" t="s">
        <v>40</v>
      </c>
      <c r="C50" s="1252"/>
      <c r="D50" s="112"/>
      <c r="E50" s="1246" t="s">
        <v>41</v>
      </c>
      <c r="F50" s="1246"/>
      <c r="G50" s="1246"/>
      <c r="H50" s="1247"/>
      <c r="I50" s="107">
        <v>24525</v>
      </c>
      <c r="J50" s="108">
        <v>20863</v>
      </c>
      <c r="K50" s="108">
        <v>19050</v>
      </c>
      <c r="L50" s="108">
        <v>17467</v>
      </c>
      <c r="M50" s="109">
        <v>17418</v>
      </c>
    </row>
    <row r="51" spans="2:13" ht="27.75" customHeight="1" x14ac:dyDescent="0.15">
      <c r="B51" s="1240"/>
      <c r="C51" s="1241"/>
      <c r="D51" s="106"/>
      <c r="E51" s="1246" t="s">
        <v>42</v>
      </c>
      <c r="F51" s="1246"/>
      <c r="G51" s="1246"/>
      <c r="H51" s="1247"/>
      <c r="I51" s="107">
        <v>1291</v>
      </c>
      <c r="J51" s="108">
        <v>1234</v>
      </c>
      <c r="K51" s="108">
        <v>1306</v>
      </c>
      <c r="L51" s="108">
        <v>1418</v>
      </c>
      <c r="M51" s="109">
        <v>1329</v>
      </c>
    </row>
    <row r="52" spans="2:13" ht="27.75" customHeight="1" x14ac:dyDescent="0.15">
      <c r="B52" s="1242"/>
      <c r="C52" s="1243"/>
      <c r="D52" s="106"/>
      <c r="E52" s="1246" t="s">
        <v>43</v>
      </c>
      <c r="F52" s="1246"/>
      <c r="G52" s="1246"/>
      <c r="H52" s="1247"/>
      <c r="I52" s="107">
        <v>29552</v>
      </c>
      <c r="J52" s="108">
        <v>30465</v>
      </c>
      <c r="K52" s="108">
        <v>30235</v>
      </c>
      <c r="L52" s="108">
        <v>30996</v>
      </c>
      <c r="M52" s="109">
        <v>30661</v>
      </c>
    </row>
    <row r="53" spans="2:13" ht="27.75" customHeight="1" thickBot="1" x14ac:dyDescent="0.2">
      <c r="B53" s="1253" t="s">
        <v>44</v>
      </c>
      <c r="C53" s="1254"/>
      <c r="D53" s="113"/>
      <c r="E53" s="1255" t="s">
        <v>45</v>
      </c>
      <c r="F53" s="1255"/>
      <c r="G53" s="1255"/>
      <c r="H53" s="1256"/>
      <c r="I53" s="114">
        <v>-9013</v>
      </c>
      <c r="J53" s="115">
        <v>-5550</v>
      </c>
      <c r="K53" s="115">
        <v>-4355</v>
      </c>
      <c r="L53" s="115">
        <v>-2123</v>
      </c>
      <c r="M53" s="116">
        <v>-1883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4M9bfqj+kesy7t9ndiKLn6x/LPg5iTbTzXYKOFQZieFqkqq+GXwCNlXiILpqiopXMtMt/yGEJxPGA5DhMV9Q==" saltValue="HPaDj0+ju43UTmb5o7zJ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H58" zoomScale="115" zoomScaleNormal="115" zoomScaleSheetLayoutView="100" workbookViewId="0">
      <selection activeCell="W12" sqref="W12:AB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5" t="s">
        <v>48</v>
      </c>
      <c r="D55" s="1265"/>
      <c r="E55" s="1266"/>
      <c r="F55" s="128">
        <v>10824</v>
      </c>
      <c r="G55" s="128">
        <v>9363</v>
      </c>
      <c r="H55" s="129">
        <v>8933</v>
      </c>
    </row>
    <row r="56" spans="2:8" ht="52.5" customHeight="1" x14ac:dyDescent="0.15">
      <c r="B56" s="130"/>
      <c r="C56" s="1267" t="s">
        <v>49</v>
      </c>
      <c r="D56" s="1267"/>
      <c r="E56" s="1268"/>
      <c r="F56" s="131">
        <v>3604</v>
      </c>
      <c r="G56" s="131">
        <v>3609</v>
      </c>
      <c r="H56" s="132">
        <v>3614</v>
      </c>
    </row>
    <row r="57" spans="2:8" ht="53.25" customHeight="1" x14ac:dyDescent="0.15">
      <c r="B57" s="130"/>
      <c r="C57" s="1269" t="s">
        <v>50</v>
      </c>
      <c r="D57" s="1269"/>
      <c r="E57" s="1270"/>
      <c r="F57" s="133">
        <v>4157</v>
      </c>
      <c r="G57" s="133">
        <v>4947</v>
      </c>
      <c r="H57" s="134">
        <v>4928</v>
      </c>
    </row>
    <row r="58" spans="2:8" ht="45.75" customHeight="1" x14ac:dyDescent="0.15">
      <c r="B58" s="135"/>
      <c r="C58" s="1260" t="s">
        <v>614</v>
      </c>
      <c r="D58" s="1261"/>
      <c r="E58" s="1262"/>
      <c r="F58" s="136">
        <v>1350</v>
      </c>
      <c r="G58" s="137">
        <v>1353</v>
      </c>
      <c r="H58" s="137">
        <v>1357</v>
      </c>
    </row>
    <row r="59" spans="2:8" ht="45.75" customHeight="1" x14ac:dyDescent="0.15">
      <c r="B59" s="135"/>
      <c r="C59" s="1260" t="s">
        <v>615</v>
      </c>
      <c r="D59" s="1261"/>
      <c r="E59" s="1262"/>
      <c r="F59" s="136">
        <v>0</v>
      </c>
      <c r="G59" s="137">
        <v>1000</v>
      </c>
      <c r="H59" s="137">
        <v>1000</v>
      </c>
    </row>
    <row r="60" spans="2:8" ht="45.75" customHeight="1" x14ac:dyDescent="0.15">
      <c r="B60" s="135"/>
      <c r="C60" s="1260" t="s">
        <v>616</v>
      </c>
      <c r="D60" s="1261"/>
      <c r="E60" s="1262"/>
      <c r="F60" s="136">
        <v>570</v>
      </c>
      <c r="G60" s="137">
        <v>546</v>
      </c>
      <c r="H60" s="137">
        <v>519</v>
      </c>
    </row>
    <row r="61" spans="2:8" ht="45.75" customHeight="1" thickBot="1" x14ac:dyDescent="0.2">
      <c r="B61" s="135"/>
      <c r="C61" s="1257" t="s">
        <v>618</v>
      </c>
      <c r="D61" s="1258"/>
      <c r="E61" s="1259"/>
      <c r="F61" s="136">
        <v>451</v>
      </c>
      <c r="G61" s="137">
        <v>451</v>
      </c>
      <c r="H61" s="137">
        <v>451</v>
      </c>
    </row>
    <row r="62" spans="2:8" ht="45.75" customHeight="1" thickBot="1" x14ac:dyDescent="0.2">
      <c r="B62" s="138"/>
      <c r="C62" s="1260" t="s">
        <v>617</v>
      </c>
      <c r="D62" s="1261"/>
      <c r="E62" s="1262"/>
      <c r="F62" s="139">
        <v>597</v>
      </c>
      <c r="G62" s="140">
        <v>508</v>
      </c>
      <c r="H62" s="140">
        <v>417</v>
      </c>
    </row>
    <row r="63" spans="2:8" ht="52.5" customHeight="1" thickBot="1" x14ac:dyDescent="0.2">
      <c r="B63" s="141"/>
      <c r="C63" s="1263" t="s">
        <v>51</v>
      </c>
      <c r="D63" s="1263"/>
      <c r="E63" s="1264"/>
      <c r="F63" s="142">
        <v>18584</v>
      </c>
      <c r="G63" s="142">
        <v>17919</v>
      </c>
      <c r="H63" s="143">
        <v>17475</v>
      </c>
    </row>
    <row r="64" spans="2:8" ht="15" customHeight="1" x14ac:dyDescent="0.15"/>
  </sheetData>
  <sheetProtection algorithmName="SHA-512" hashValue="e+fc5gSPxJ/+omwxZzjzaKuf+PXOLRgvLYkupto8cgtvh9/3j6SejidgjROhN5stiUD3KaWlMUKJXR3kj1oC7Q==" saltValue="BVnImei7zm0QT0HnzM2L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60894</v>
      </c>
      <c r="E3" s="162"/>
      <c r="F3" s="163">
        <v>92247</v>
      </c>
      <c r="G3" s="164"/>
      <c r="H3" s="165"/>
    </row>
    <row r="4" spans="1:8" x14ac:dyDescent="0.15">
      <c r="A4" s="166"/>
      <c r="B4" s="167"/>
      <c r="C4" s="168"/>
      <c r="D4" s="169">
        <v>43886</v>
      </c>
      <c r="E4" s="170"/>
      <c r="F4" s="171">
        <v>37204</v>
      </c>
      <c r="G4" s="172"/>
      <c r="H4" s="173"/>
    </row>
    <row r="5" spans="1:8" x14ac:dyDescent="0.15">
      <c r="A5" s="154" t="s">
        <v>570</v>
      </c>
      <c r="B5" s="159"/>
      <c r="C5" s="160"/>
      <c r="D5" s="161">
        <v>98223</v>
      </c>
      <c r="E5" s="162"/>
      <c r="F5" s="163">
        <v>67319</v>
      </c>
      <c r="G5" s="164"/>
      <c r="H5" s="165"/>
    </row>
    <row r="6" spans="1:8" x14ac:dyDescent="0.15">
      <c r="A6" s="166"/>
      <c r="B6" s="167"/>
      <c r="C6" s="168"/>
      <c r="D6" s="169">
        <v>79478</v>
      </c>
      <c r="E6" s="170"/>
      <c r="F6" s="171">
        <v>38101</v>
      </c>
      <c r="G6" s="172"/>
      <c r="H6" s="173"/>
    </row>
    <row r="7" spans="1:8" x14ac:dyDescent="0.15">
      <c r="A7" s="154" t="s">
        <v>571</v>
      </c>
      <c r="B7" s="159"/>
      <c r="C7" s="160"/>
      <c r="D7" s="161">
        <v>64728</v>
      </c>
      <c r="E7" s="162"/>
      <c r="F7" s="163">
        <v>70615</v>
      </c>
      <c r="G7" s="164"/>
      <c r="H7" s="165"/>
    </row>
    <row r="8" spans="1:8" x14ac:dyDescent="0.15">
      <c r="A8" s="166"/>
      <c r="B8" s="167"/>
      <c r="C8" s="168"/>
      <c r="D8" s="169">
        <v>43750</v>
      </c>
      <c r="E8" s="170"/>
      <c r="F8" s="171">
        <v>37382</v>
      </c>
      <c r="G8" s="172"/>
      <c r="H8" s="173"/>
    </row>
    <row r="9" spans="1:8" x14ac:dyDescent="0.15">
      <c r="A9" s="154" t="s">
        <v>572</v>
      </c>
      <c r="B9" s="159"/>
      <c r="C9" s="160"/>
      <c r="D9" s="161">
        <v>95537</v>
      </c>
      <c r="E9" s="162"/>
      <c r="F9" s="163">
        <v>69185</v>
      </c>
      <c r="G9" s="164"/>
      <c r="H9" s="165"/>
    </row>
    <row r="10" spans="1:8" x14ac:dyDescent="0.15">
      <c r="A10" s="166"/>
      <c r="B10" s="167"/>
      <c r="C10" s="168"/>
      <c r="D10" s="169">
        <v>64971</v>
      </c>
      <c r="E10" s="170"/>
      <c r="F10" s="171">
        <v>38519</v>
      </c>
      <c r="G10" s="172"/>
      <c r="H10" s="173"/>
    </row>
    <row r="11" spans="1:8" x14ac:dyDescent="0.15">
      <c r="A11" s="154" t="s">
        <v>573</v>
      </c>
      <c r="B11" s="159"/>
      <c r="C11" s="160"/>
      <c r="D11" s="161">
        <v>74229</v>
      </c>
      <c r="E11" s="162"/>
      <c r="F11" s="163">
        <v>70166</v>
      </c>
      <c r="G11" s="164"/>
      <c r="H11" s="165"/>
    </row>
    <row r="12" spans="1:8" x14ac:dyDescent="0.15">
      <c r="A12" s="166"/>
      <c r="B12" s="167"/>
      <c r="C12" s="174"/>
      <c r="D12" s="169">
        <v>45123</v>
      </c>
      <c r="E12" s="170"/>
      <c r="F12" s="171">
        <v>36115</v>
      </c>
      <c r="G12" s="172"/>
      <c r="H12" s="173"/>
    </row>
    <row r="13" spans="1:8" x14ac:dyDescent="0.15">
      <c r="A13" s="154"/>
      <c r="B13" s="159"/>
      <c r="C13" s="175"/>
      <c r="D13" s="176">
        <v>78722</v>
      </c>
      <c r="E13" s="177"/>
      <c r="F13" s="178">
        <v>73906</v>
      </c>
      <c r="G13" s="179"/>
      <c r="H13" s="165"/>
    </row>
    <row r="14" spans="1:8" x14ac:dyDescent="0.15">
      <c r="A14" s="166"/>
      <c r="B14" s="167"/>
      <c r="C14" s="168"/>
      <c r="D14" s="169">
        <v>55442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2.25</v>
      </c>
      <c r="C19" s="180">
        <f>ROUND(VALUE(SUBSTITUTE(実質収支比率等に係る経年分析!G$48,"▲","-")),2)</f>
        <v>0.71</v>
      </c>
      <c r="D19" s="180">
        <f>ROUND(VALUE(SUBSTITUTE(実質収支比率等に係る経年分析!H$48,"▲","-")),2)</f>
        <v>1.07</v>
      </c>
      <c r="E19" s="180">
        <f>ROUND(VALUE(SUBSTITUTE(実質収支比率等に係る経年分析!I$48,"▲","-")),2)</f>
        <v>0.94</v>
      </c>
      <c r="F19" s="180">
        <f>ROUND(VALUE(SUBSTITUTE(実質収支比率等に係る経年分析!J$48,"▲","-")),2)</f>
        <v>0.59</v>
      </c>
    </row>
    <row r="20" spans="1:11" x14ac:dyDescent="0.15">
      <c r="A20" s="180" t="s">
        <v>55</v>
      </c>
      <c r="B20" s="180">
        <f>ROUND(VALUE(SUBSTITUTE(実質収支比率等に係る経年分析!F$47,"▲","-")),2)</f>
        <v>67.849999999999994</v>
      </c>
      <c r="C20" s="180">
        <f>ROUND(VALUE(SUBSTITUTE(実質収支比率等に係る経年分析!G$47,"▲","-")),2)</f>
        <v>61.72</v>
      </c>
      <c r="D20" s="180">
        <f>ROUND(VALUE(SUBSTITUTE(実質収支比率等に係る経年分析!H$47,"▲","-")),2)</f>
        <v>54.71</v>
      </c>
      <c r="E20" s="180">
        <f>ROUND(VALUE(SUBSTITUTE(実質収支比率等に係る経年分析!I$47,"▲","-")),2)</f>
        <v>47.33</v>
      </c>
      <c r="F20" s="180">
        <f>ROUND(VALUE(SUBSTITUTE(実質収支比率等に係る経年分析!J$47,"▲","-")),2)</f>
        <v>44.96</v>
      </c>
    </row>
    <row r="21" spans="1:11" x14ac:dyDescent="0.15">
      <c r="A21" s="180" t="s">
        <v>56</v>
      </c>
      <c r="B21" s="180">
        <f>IF(ISNUMBER(VALUE(SUBSTITUTE(実質収支比率等に係る経年分析!F$49,"▲","-"))),ROUND(VALUE(SUBSTITUTE(実質収支比率等に係る経年分析!F$49,"▲","-")),2),NA())</f>
        <v>-0.35</v>
      </c>
      <c r="C21" s="180">
        <f>IF(ISNUMBER(VALUE(SUBSTITUTE(実質収支比率等に係る経年分析!G$49,"▲","-"))),ROUND(VALUE(SUBSTITUTE(実質収支比率等に係る経年分析!G$49,"▲","-")),2),NA())</f>
        <v>-9.09</v>
      </c>
      <c r="D21" s="180">
        <f>IF(ISNUMBER(VALUE(SUBSTITUTE(実質収支比率等に係る経年分析!H$49,"▲","-"))),ROUND(VALUE(SUBSTITUTE(実質収支比率等に係る経年分析!H$49,"▲","-")),2),NA())</f>
        <v>-7.76</v>
      </c>
      <c r="E21" s="180">
        <f>IF(ISNUMBER(VALUE(SUBSTITUTE(実質収支比率等に係る経年分析!I$49,"▲","-"))),ROUND(VALUE(SUBSTITUTE(実質収支比率等に係る経年分析!I$49,"▲","-")),2),NA())</f>
        <v>-7.51</v>
      </c>
      <c r="F21" s="180">
        <f>IF(ISNUMBER(VALUE(SUBSTITUTE(実質収支比率等に係る経年分析!J$49,"▲","-"))),ROUND(VALUE(SUBSTITUTE(実質収支比率等に係る経年分析!J$49,"▲","-")),2),NA())</f>
        <v>-2.5099999999999998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西春日野生活排水処理事業会計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春日野地域下水道事業会計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阿南市水道事業会計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2573</v>
      </c>
      <c r="E42" s="182"/>
      <c r="F42" s="182"/>
      <c r="G42" s="182">
        <f>'実質公債費比率（分子）の構造'!L$52</f>
        <v>2586</v>
      </c>
      <c r="H42" s="182"/>
      <c r="I42" s="182"/>
      <c r="J42" s="182">
        <f>'実質公債費比率（分子）の構造'!M$52</f>
        <v>2594</v>
      </c>
      <c r="K42" s="182"/>
      <c r="L42" s="182"/>
      <c r="M42" s="182">
        <f>'実質公債費比率（分子）の構造'!N$52</f>
        <v>2627</v>
      </c>
      <c r="N42" s="182"/>
      <c r="O42" s="182"/>
      <c r="P42" s="182">
        <f>'実質公債費比率（分子）の構造'!O$52</f>
        <v>2648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359</v>
      </c>
      <c r="C46" s="182"/>
      <c r="D46" s="182"/>
      <c r="E46" s="182">
        <f>'実質公債費比率（分子）の構造'!L$48</f>
        <v>366</v>
      </c>
      <c r="F46" s="182"/>
      <c r="G46" s="182"/>
      <c r="H46" s="182">
        <f>'実質公債費比率（分子）の構造'!M$48</f>
        <v>411</v>
      </c>
      <c r="I46" s="182"/>
      <c r="J46" s="182"/>
      <c r="K46" s="182">
        <f>'実質公債費比率（分子）の構造'!N$48</f>
        <v>393</v>
      </c>
      <c r="L46" s="182"/>
      <c r="M46" s="182"/>
      <c r="N46" s="182">
        <f>'実質公債費比率（分子）の構造'!O$48</f>
        <v>392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3075</v>
      </c>
      <c r="C49" s="182"/>
      <c r="D49" s="182"/>
      <c r="E49" s="182">
        <f>'実質公債費比率（分子）の構造'!L$45</f>
        <v>3151</v>
      </c>
      <c r="F49" s="182"/>
      <c r="G49" s="182"/>
      <c r="H49" s="182">
        <f>'実質公債費比率（分子）の構造'!M$45</f>
        <v>3159</v>
      </c>
      <c r="I49" s="182"/>
      <c r="J49" s="182"/>
      <c r="K49" s="182">
        <f>'実質公債費比率（分子）の構造'!N$45</f>
        <v>3058</v>
      </c>
      <c r="L49" s="182"/>
      <c r="M49" s="182"/>
      <c r="N49" s="182">
        <f>'実質公債費比率（分子）の構造'!O$45</f>
        <v>3157</v>
      </c>
      <c r="O49" s="182"/>
      <c r="P49" s="182"/>
    </row>
    <row r="50" spans="1:16" x14ac:dyDescent="0.15">
      <c r="A50" s="182" t="s">
        <v>71</v>
      </c>
      <c r="B50" s="182" t="e">
        <f>NA()</f>
        <v>#N/A</v>
      </c>
      <c r="C50" s="182">
        <f>IF(ISNUMBER('実質公債費比率（分子）の構造'!K$53),'実質公債費比率（分子）の構造'!K$53,NA())</f>
        <v>862</v>
      </c>
      <c r="D50" s="182" t="e">
        <f>NA()</f>
        <v>#N/A</v>
      </c>
      <c r="E50" s="182" t="e">
        <f>NA()</f>
        <v>#N/A</v>
      </c>
      <c r="F50" s="182">
        <f>IF(ISNUMBER('実質公債費比率（分子）の構造'!L$53),'実質公債費比率（分子）の構造'!L$53,NA())</f>
        <v>932</v>
      </c>
      <c r="G50" s="182" t="e">
        <f>NA()</f>
        <v>#N/A</v>
      </c>
      <c r="H50" s="182" t="e">
        <f>NA()</f>
        <v>#N/A</v>
      </c>
      <c r="I50" s="182">
        <f>IF(ISNUMBER('実質公債費比率（分子）の構造'!M$53),'実質公債費比率（分子）の構造'!M$53,NA())</f>
        <v>977</v>
      </c>
      <c r="J50" s="182" t="e">
        <f>NA()</f>
        <v>#N/A</v>
      </c>
      <c r="K50" s="182" t="e">
        <f>NA()</f>
        <v>#N/A</v>
      </c>
      <c r="L50" s="182">
        <f>IF(ISNUMBER('実質公債費比率（分子）の構造'!N$53),'実質公債費比率（分子）の構造'!N$53,NA())</f>
        <v>825</v>
      </c>
      <c r="M50" s="182" t="e">
        <f>NA()</f>
        <v>#N/A</v>
      </c>
      <c r="N50" s="182" t="e">
        <f>NA()</f>
        <v>#N/A</v>
      </c>
      <c r="O50" s="182">
        <f>IF(ISNUMBER('実質公債費比率（分子）の構造'!O$53),'実質公債費比率（分子）の構造'!O$53,NA())</f>
        <v>902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29552</v>
      </c>
      <c r="E56" s="181"/>
      <c r="F56" s="181"/>
      <c r="G56" s="181">
        <f>'将来負担比率（分子）の構造'!J$52</f>
        <v>30465</v>
      </c>
      <c r="H56" s="181"/>
      <c r="I56" s="181"/>
      <c r="J56" s="181">
        <f>'将来負担比率（分子）の構造'!K$52</f>
        <v>30235</v>
      </c>
      <c r="K56" s="181"/>
      <c r="L56" s="181"/>
      <c r="M56" s="181">
        <f>'将来負担比率（分子）の構造'!L$52</f>
        <v>30996</v>
      </c>
      <c r="N56" s="181"/>
      <c r="O56" s="181"/>
      <c r="P56" s="181">
        <f>'将来負担比率（分子）の構造'!M$52</f>
        <v>30661</v>
      </c>
    </row>
    <row r="57" spans="1:16" x14ac:dyDescent="0.15">
      <c r="A57" s="181" t="s">
        <v>42</v>
      </c>
      <c r="B57" s="181"/>
      <c r="C57" s="181"/>
      <c r="D57" s="181">
        <f>'将来負担比率（分子）の構造'!I$51</f>
        <v>1291</v>
      </c>
      <c r="E57" s="181"/>
      <c r="F57" s="181"/>
      <c r="G57" s="181">
        <f>'将来負担比率（分子）の構造'!J$51</f>
        <v>1234</v>
      </c>
      <c r="H57" s="181"/>
      <c r="I57" s="181"/>
      <c r="J57" s="181">
        <f>'将来負担比率（分子）の構造'!K$51</f>
        <v>1306</v>
      </c>
      <c r="K57" s="181"/>
      <c r="L57" s="181"/>
      <c r="M57" s="181">
        <f>'将来負担比率（分子）の構造'!L$51</f>
        <v>1418</v>
      </c>
      <c r="N57" s="181"/>
      <c r="O57" s="181"/>
      <c r="P57" s="181">
        <f>'将来負担比率（分子）の構造'!M$51</f>
        <v>1329</v>
      </c>
    </row>
    <row r="58" spans="1:16" x14ac:dyDescent="0.15">
      <c r="A58" s="181" t="s">
        <v>41</v>
      </c>
      <c r="B58" s="181"/>
      <c r="C58" s="181"/>
      <c r="D58" s="181">
        <f>'将来負担比率（分子）の構造'!I$50</f>
        <v>24525</v>
      </c>
      <c r="E58" s="181"/>
      <c r="F58" s="181"/>
      <c r="G58" s="181">
        <f>'将来負担比率（分子）の構造'!J$50</f>
        <v>20863</v>
      </c>
      <c r="H58" s="181"/>
      <c r="I58" s="181"/>
      <c r="J58" s="181">
        <f>'将来負担比率（分子）の構造'!K$50</f>
        <v>19050</v>
      </c>
      <c r="K58" s="181"/>
      <c r="L58" s="181"/>
      <c r="M58" s="181">
        <f>'将来負担比率（分子）の構造'!L$50</f>
        <v>17467</v>
      </c>
      <c r="N58" s="181"/>
      <c r="O58" s="181"/>
      <c r="P58" s="181">
        <f>'将来負担比率（分子）の構造'!M$50</f>
        <v>17418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577</v>
      </c>
      <c r="C61" s="181"/>
      <c r="D61" s="181"/>
      <c r="E61" s="181">
        <f>'将来負担比率（分子）の構造'!J$46</f>
        <v>575</v>
      </c>
      <c r="F61" s="181"/>
      <c r="G61" s="181"/>
      <c r="H61" s="181">
        <f>'将来負担比率（分子）の構造'!K$46</f>
        <v>573</v>
      </c>
      <c r="I61" s="181"/>
      <c r="J61" s="181"/>
      <c r="K61" s="181">
        <f>'将来負担比率（分子）の構造'!L$46</f>
        <v>570</v>
      </c>
      <c r="L61" s="181"/>
      <c r="M61" s="181"/>
      <c r="N61" s="181">
        <f>'将来負担比率（分子）の構造'!M$46</f>
        <v>568</v>
      </c>
      <c r="O61" s="181"/>
      <c r="P61" s="181"/>
    </row>
    <row r="62" spans="1:16" x14ac:dyDescent="0.15">
      <c r="A62" s="181" t="s">
        <v>35</v>
      </c>
      <c r="B62" s="181">
        <f>'将来負担比率（分子）の構造'!I$45</f>
        <v>6435</v>
      </c>
      <c r="C62" s="181"/>
      <c r="D62" s="181"/>
      <c r="E62" s="181">
        <f>'将来負担比率（分子）の構造'!J$45</f>
        <v>6259</v>
      </c>
      <c r="F62" s="181"/>
      <c r="G62" s="181"/>
      <c r="H62" s="181">
        <f>'将来負担比率（分子）の構造'!K$45</f>
        <v>6053</v>
      </c>
      <c r="I62" s="181"/>
      <c r="J62" s="181"/>
      <c r="K62" s="181">
        <f>'将来負担比率（分子）の構造'!L$45</f>
        <v>5654</v>
      </c>
      <c r="L62" s="181"/>
      <c r="M62" s="181"/>
      <c r="N62" s="181">
        <f>'将来負担比率（分子）の構造'!M$45</f>
        <v>5436</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2</v>
      </c>
      <c r="I63" s="181"/>
      <c r="J63" s="181"/>
      <c r="K63" s="181">
        <f>'将来負担比率（分子）の構造'!L$44</f>
        <v>2</v>
      </c>
      <c r="L63" s="181"/>
      <c r="M63" s="181"/>
      <c r="N63" s="181">
        <f>'将来負担比率（分子）の構造'!M$44</f>
        <v>1</v>
      </c>
      <c r="O63" s="181"/>
      <c r="P63" s="181"/>
    </row>
    <row r="64" spans="1:16" x14ac:dyDescent="0.15">
      <c r="A64" s="181" t="s">
        <v>33</v>
      </c>
      <c r="B64" s="181">
        <f>'将来負担比率（分子）の構造'!I$43</f>
        <v>5573</v>
      </c>
      <c r="C64" s="181"/>
      <c r="D64" s="181"/>
      <c r="E64" s="181">
        <f>'将来負担比率（分子）の構造'!J$43</f>
        <v>5480</v>
      </c>
      <c r="F64" s="181"/>
      <c r="G64" s="181"/>
      <c r="H64" s="181">
        <f>'将来負担比率（分子）の構造'!K$43</f>
        <v>5466</v>
      </c>
      <c r="I64" s="181"/>
      <c r="J64" s="181"/>
      <c r="K64" s="181">
        <f>'将来負担比率（分子）の構造'!L$43</f>
        <v>5283</v>
      </c>
      <c r="L64" s="181"/>
      <c r="M64" s="181"/>
      <c r="N64" s="181">
        <f>'将来負担比率（分子）の構造'!M$43</f>
        <v>5165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33766</v>
      </c>
      <c r="C66" s="181"/>
      <c r="D66" s="181"/>
      <c r="E66" s="181">
        <f>'将来負担比率（分子）の構造'!J$41</f>
        <v>34695</v>
      </c>
      <c r="F66" s="181"/>
      <c r="G66" s="181"/>
      <c r="H66" s="181">
        <f>'将来負担比率（分子）の構造'!K$41</f>
        <v>34142</v>
      </c>
      <c r="I66" s="181"/>
      <c r="J66" s="181"/>
      <c r="K66" s="181">
        <f>'将来負担比率（分子）の構造'!L$41</f>
        <v>36250</v>
      </c>
      <c r="L66" s="181"/>
      <c r="M66" s="181"/>
      <c r="N66" s="181">
        <f>'将来負担比率（分子）の構造'!M$41</f>
        <v>36356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10824</v>
      </c>
      <c r="C72" s="185">
        <f>基金残高に係る経年分析!G55</f>
        <v>9363</v>
      </c>
      <c r="D72" s="185">
        <f>基金残高に係る経年分析!H55</f>
        <v>8933</v>
      </c>
    </row>
    <row r="73" spans="1:16" x14ac:dyDescent="0.15">
      <c r="A73" s="184" t="s">
        <v>78</v>
      </c>
      <c r="B73" s="185">
        <f>基金残高に係る経年分析!F56</f>
        <v>3604</v>
      </c>
      <c r="C73" s="185">
        <f>基金残高に係る経年分析!G56</f>
        <v>3609</v>
      </c>
      <c r="D73" s="185">
        <f>基金残高に係る経年分析!H56</f>
        <v>3614</v>
      </c>
    </row>
    <row r="74" spans="1:16" x14ac:dyDescent="0.15">
      <c r="A74" s="184" t="s">
        <v>79</v>
      </c>
      <c r="B74" s="185">
        <f>基金残高に係る経年分析!F57</f>
        <v>4157</v>
      </c>
      <c r="C74" s="185">
        <f>基金残高に係る経年分析!G57</f>
        <v>4947</v>
      </c>
      <c r="D74" s="185">
        <f>基金残高に係る経年分析!H57</f>
        <v>4928</v>
      </c>
    </row>
  </sheetData>
  <sheetProtection algorithmName="SHA-512" hashValue="1hnbmZ7R2qJ8KQr3BX8onie7/4RM++RmCEvgxbKPJwwu7wYmsoZ76uikk8NjrYoVnZ/9pPao1wrWllENmSeaLg==" saltValue="t1V3JIq7fe7tv3ISwgS1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W12" sqref="W12:AB1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13525710</v>
      </c>
      <c r="S5" s="635"/>
      <c r="T5" s="635"/>
      <c r="U5" s="635"/>
      <c r="V5" s="635"/>
      <c r="W5" s="635"/>
      <c r="X5" s="635"/>
      <c r="Y5" s="636"/>
      <c r="Z5" s="637">
        <v>39.5</v>
      </c>
      <c r="AA5" s="637"/>
      <c r="AB5" s="637"/>
      <c r="AC5" s="637"/>
      <c r="AD5" s="638">
        <v>13525710</v>
      </c>
      <c r="AE5" s="638"/>
      <c r="AF5" s="638"/>
      <c r="AG5" s="638"/>
      <c r="AH5" s="638"/>
      <c r="AI5" s="638"/>
      <c r="AJ5" s="638"/>
      <c r="AK5" s="638"/>
      <c r="AL5" s="639">
        <v>71.599999999999994</v>
      </c>
      <c r="AM5" s="640"/>
      <c r="AN5" s="640"/>
      <c r="AO5" s="641"/>
      <c r="AP5" s="631" t="s">
        <v>229</v>
      </c>
      <c r="AQ5" s="632"/>
      <c r="AR5" s="632"/>
      <c r="AS5" s="632"/>
      <c r="AT5" s="632"/>
      <c r="AU5" s="632"/>
      <c r="AV5" s="632"/>
      <c r="AW5" s="632"/>
      <c r="AX5" s="632"/>
      <c r="AY5" s="632"/>
      <c r="AZ5" s="632"/>
      <c r="BA5" s="632"/>
      <c r="BB5" s="632"/>
      <c r="BC5" s="632"/>
      <c r="BD5" s="632"/>
      <c r="BE5" s="632"/>
      <c r="BF5" s="633"/>
      <c r="BG5" s="645">
        <v>13525710</v>
      </c>
      <c r="BH5" s="646"/>
      <c r="BI5" s="646"/>
      <c r="BJ5" s="646"/>
      <c r="BK5" s="646"/>
      <c r="BL5" s="646"/>
      <c r="BM5" s="646"/>
      <c r="BN5" s="647"/>
      <c r="BO5" s="648">
        <v>100</v>
      </c>
      <c r="BP5" s="648"/>
      <c r="BQ5" s="648"/>
      <c r="BR5" s="648"/>
      <c r="BS5" s="649">
        <v>343651</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321675</v>
      </c>
      <c r="S6" s="646"/>
      <c r="T6" s="646"/>
      <c r="U6" s="646"/>
      <c r="V6" s="646"/>
      <c r="W6" s="646"/>
      <c r="X6" s="646"/>
      <c r="Y6" s="647"/>
      <c r="Z6" s="648">
        <v>0.9</v>
      </c>
      <c r="AA6" s="648"/>
      <c r="AB6" s="648"/>
      <c r="AC6" s="648"/>
      <c r="AD6" s="649">
        <v>321675</v>
      </c>
      <c r="AE6" s="649"/>
      <c r="AF6" s="649"/>
      <c r="AG6" s="649"/>
      <c r="AH6" s="649"/>
      <c r="AI6" s="649"/>
      <c r="AJ6" s="649"/>
      <c r="AK6" s="649"/>
      <c r="AL6" s="650">
        <v>1.7</v>
      </c>
      <c r="AM6" s="651"/>
      <c r="AN6" s="651"/>
      <c r="AO6" s="652"/>
      <c r="AP6" s="642" t="s">
        <v>234</v>
      </c>
      <c r="AQ6" s="643"/>
      <c r="AR6" s="643"/>
      <c r="AS6" s="643"/>
      <c r="AT6" s="643"/>
      <c r="AU6" s="643"/>
      <c r="AV6" s="643"/>
      <c r="AW6" s="643"/>
      <c r="AX6" s="643"/>
      <c r="AY6" s="643"/>
      <c r="AZ6" s="643"/>
      <c r="BA6" s="643"/>
      <c r="BB6" s="643"/>
      <c r="BC6" s="643"/>
      <c r="BD6" s="643"/>
      <c r="BE6" s="643"/>
      <c r="BF6" s="644"/>
      <c r="BG6" s="645">
        <v>13525710</v>
      </c>
      <c r="BH6" s="646"/>
      <c r="BI6" s="646"/>
      <c r="BJ6" s="646"/>
      <c r="BK6" s="646"/>
      <c r="BL6" s="646"/>
      <c r="BM6" s="646"/>
      <c r="BN6" s="647"/>
      <c r="BO6" s="648">
        <v>100</v>
      </c>
      <c r="BP6" s="648"/>
      <c r="BQ6" s="648"/>
      <c r="BR6" s="648"/>
      <c r="BS6" s="649">
        <v>343651</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288859</v>
      </c>
      <c r="CS6" s="646"/>
      <c r="CT6" s="646"/>
      <c r="CU6" s="646"/>
      <c r="CV6" s="646"/>
      <c r="CW6" s="646"/>
      <c r="CX6" s="646"/>
      <c r="CY6" s="647"/>
      <c r="CZ6" s="639">
        <v>0.9</v>
      </c>
      <c r="DA6" s="640"/>
      <c r="DB6" s="640"/>
      <c r="DC6" s="659"/>
      <c r="DD6" s="654" t="s">
        <v>127</v>
      </c>
      <c r="DE6" s="646"/>
      <c r="DF6" s="646"/>
      <c r="DG6" s="646"/>
      <c r="DH6" s="646"/>
      <c r="DI6" s="646"/>
      <c r="DJ6" s="646"/>
      <c r="DK6" s="646"/>
      <c r="DL6" s="646"/>
      <c r="DM6" s="646"/>
      <c r="DN6" s="646"/>
      <c r="DO6" s="646"/>
      <c r="DP6" s="647"/>
      <c r="DQ6" s="654">
        <v>288859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10396</v>
      </c>
      <c r="S7" s="646"/>
      <c r="T7" s="646"/>
      <c r="U7" s="646"/>
      <c r="V7" s="646"/>
      <c r="W7" s="646"/>
      <c r="X7" s="646"/>
      <c r="Y7" s="647"/>
      <c r="Z7" s="648">
        <v>0</v>
      </c>
      <c r="AA7" s="648"/>
      <c r="AB7" s="648"/>
      <c r="AC7" s="648"/>
      <c r="AD7" s="649">
        <v>10396</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5121085</v>
      </c>
      <c r="BH7" s="646"/>
      <c r="BI7" s="646"/>
      <c r="BJ7" s="646"/>
      <c r="BK7" s="646"/>
      <c r="BL7" s="646"/>
      <c r="BM7" s="646"/>
      <c r="BN7" s="647"/>
      <c r="BO7" s="648">
        <v>37.9</v>
      </c>
      <c r="BP7" s="648"/>
      <c r="BQ7" s="648"/>
      <c r="BR7" s="648"/>
      <c r="BS7" s="649">
        <v>343651</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3179261</v>
      </c>
      <c r="CS7" s="646"/>
      <c r="CT7" s="646"/>
      <c r="CU7" s="646"/>
      <c r="CV7" s="646"/>
      <c r="CW7" s="646"/>
      <c r="CX7" s="646"/>
      <c r="CY7" s="647"/>
      <c r="CZ7" s="648">
        <v>9.4</v>
      </c>
      <c r="DA7" s="648"/>
      <c r="DB7" s="648"/>
      <c r="DC7" s="648"/>
      <c r="DD7" s="654">
        <v>179702</v>
      </c>
      <c r="DE7" s="646"/>
      <c r="DF7" s="646"/>
      <c r="DG7" s="646"/>
      <c r="DH7" s="646"/>
      <c r="DI7" s="646"/>
      <c r="DJ7" s="646"/>
      <c r="DK7" s="646"/>
      <c r="DL7" s="646"/>
      <c r="DM7" s="646"/>
      <c r="DN7" s="646"/>
      <c r="DO7" s="646"/>
      <c r="DP7" s="647"/>
      <c r="DQ7" s="654">
        <v>2894900</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71365</v>
      </c>
      <c r="S8" s="646"/>
      <c r="T8" s="646"/>
      <c r="U8" s="646"/>
      <c r="V8" s="646"/>
      <c r="W8" s="646"/>
      <c r="X8" s="646"/>
      <c r="Y8" s="647"/>
      <c r="Z8" s="648">
        <v>0.2</v>
      </c>
      <c r="AA8" s="648"/>
      <c r="AB8" s="648"/>
      <c r="AC8" s="648"/>
      <c r="AD8" s="649">
        <v>71365</v>
      </c>
      <c r="AE8" s="649"/>
      <c r="AF8" s="649"/>
      <c r="AG8" s="649"/>
      <c r="AH8" s="649"/>
      <c r="AI8" s="649"/>
      <c r="AJ8" s="649"/>
      <c r="AK8" s="649"/>
      <c r="AL8" s="650">
        <v>0.4</v>
      </c>
      <c r="AM8" s="651"/>
      <c r="AN8" s="651"/>
      <c r="AO8" s="652"/>
      <c r="AP8" s="642" t="s">
        <v>240</v>
      </c>
      <c r="AQ8" s="643"/>
      <c r="AR8" s="643"/>
      <c r="AS8" s="643"/>
      <c r="AT8" s="643"/>
      <c r="AU8" s="643"/>
      <c r="AV8" s="643"/>
      <c r="AW8" s="643"/>
      <c r="AX8" s="643"/>
      <c r="AY8" s="643"/>
      <c r="AZ8" s="643"/>
      <c r="BA8" s="643"/>
      <c r="BB8" s="643"/>
      <c r="BC8" s="643"/>
      <c r="BD8" s="643"/>
      <c r="BE8" s="643"/>
      <c r="BF8" s="644"/>
      <c r="BG8" s="645">
        <v>121516</v>
      </c>
      <c r="BH8" s="646"/>
      <c r="BI8" s="646"/>
      <c r="BJ8" s="646"/>
      <c r="BK8" s="646"/>
      <c r="BL8" s="646"/>
      <c r="BM8" s="646"/>
      <c r="BN8" s="647"/>
      <c r="BO8" s="648">
        <v>0.9</v>
      </c>
      <c r="BP8" s="648"/>
      <c r="BQ8" s="648"/>
      <c r="BR8" s="648"/>
      <c r="BS8" s="654" t="s">
        <v>127</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12724703</v>
      </c>
      <c r="CS8" s="646"/>
      <c r="CT8" s="646"/>
      <c r="CU8" s="646"/>
      <c r="CV8" s="646"/>
      <c r="CW8" s="646"/>
      <c r="CX8" s="646"/>
      <c r="CY8" s="647"/>
      <c r="CZ8" s="648">
        <v>37.5</v>
      </c>
      <c r="DA8" s="648"/>
      <c r="DB8" s="648"/>
      <c r="DC8" s="648"/>
      <c r="DD8" s="654">
        <v>294455</v>
      </c>
      <c r="DE8" s="646"/>
      <c r="DF8" s="646"/>
      <c r="DG8" s="646"/>
      <c r="DH8" s="646"/>
      <c r="DI8" s="646"/>
      <c r="DJ8" s="646"/>
      <c r="DK8" s="646"/>
      <c r="DL8" s="646"/>
      <c r="DM8" s="646"/>
      <c r="DN8" s="646"/>
      <c r="DO8" s="646"/>
      <c r="DP8" s="647"/>
      <c r="DQ8" s="654">
        <v>6753103</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37004</v>
      </c>
      <c r="S9" s="646"/>
      <c r="T9" s="646"/>
      <c r="U9" s="646"/>
      <c r="V9" s="646"/>
      <c r="W9" s="646"/>
      <c r="X9" s="646"/>
      <c r="Y9" s="647"/>
      <c r="Z9" s="648">
        <v>0.1</v>
      </c>
      <c r="AA9" s="648"/>
      <c r="AB9" s="648"/>
      <c r="AC9" s="648"/>
      <c r="AD9" s="649">
        <v>37004</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3231185</v>
      </c>
      <c r="BH9" s="646"/>
      <c r="BI9" s="646"/>
      <c r="BJ9" s="646"/>
      <c r="BK9" s="646"/>
      <c r="BL9" s="646"/>
      <c r="BM9" s="646"/>
      <c r="BN9" s="647"/>
      <c r="BO9" s="648">
        <v>23.9</v>
      </c>
      <c r="BP9" s="648"/>
      <c r="BQ9" s="648"/>
      <c r="BR9" s="648"/>
      <c r="BS9" s="654" t="s">
        <v>127</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4284143</v>
      </c>
      <c r="CS9" s="646"/>
      <c r="CT9" s="646"/>
      <c r="CU9" s="646"/>
      <c r="CV9" s="646"/>
      <c r="CW9" s="646"/>
      <c r="CX9" s="646"/>
      <c r="CY9" s="647"/>
      <c r="CZ9" s="648">
        <v>12.6</v>
      </c>
      <c r="DA9" s="648"/>
      <c r="DB9" s="648"/>
      <c r="DC9" s="648"/>
      <c r="DD9" s="654">
        <v>1363193</v>
      </c>
      <c r="DE9" s="646"/>
      <c r="DF9" s="646"/>
      <c r="DG9" s="646"/>
      <c r="DH9" s="646"/>
      <c r="DI9" s="646"/>
      <c r="DJ9" s="646"/>
      <c r="DK9" s="646"/>
      <c r="DL9" s="646"/>
      <c r="DM9" s="646"/>
      <c r="DN9" s="646"/>
      <c r="DO9" s="646"/>
      <c r="DP9" s="647"/>
      <c r="DQ9" s="654">
        <v>2634309</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127</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215291</v>
      </c>
      <c r="BH10" s="646"/>
      <c r="BI10" s="646"/>
      <c r="BJ10" s="646"/>
      <c r="BK10" s="646"/>
      <c r="BL10" s="646"/>
      <c r="BM10" s="646"/>
      <c r="BN10" s="647"/>
      <c r="BO10" s="648">
        <v>1.6</v>
      </c>
      <c r="BP10" s="648"/>
      <c r="BQ10" s="648"/>
      <c r="BR10" s="648"/>
      <c r="BS10" s="654">
        <v>35690</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36783</v>
      </c>
      <c r="CS10" s="646"/>
      <c r="CT10" s="646"/>
      <c r="CU10" s="646"/>
      <c r="CV10" s="646"/>
      <c r="CW10" s="646"/>
      <c r="CX10" s="646"/>
      <c r="CY10" s="647"/>
      <c r="CZ10" s="648">
        <v>0.1</v>
      </c>
      <c r="DA10" s="648"/>
      <c r="DB10" s="648"/>
      <c r="DC10" s="648"/>
      <c r="DD10" s="654" t="s">
        <v>248</v>
      </c>
      <c r="DE10" s="646"/>
      <c r="DF10" s="646"/>
      <c r="DG10" s="646"/>
      <c r="DH10" s="646"/>
      <c r="DI10" s="646"/>
      <c r="DJ10" s="646"/>
      <c r="DK10" s="646"/>
      <c r="DL10" s="646"/>
      <c r="DM10" s="646"/>
      <c r="DN10" s="646"/>
      <c r="DO10" s="646"/>
      <c r="DP10" s="647"/>
      <c r="DQ10" s="654">
        <v>30383</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1242508</v>
      </c>
      <c r="S11" s="646"/>
      <c r="T11" s="646"/>
      <c r="U11" s="646"/>
      <c r="V11" s="646"/>
      <c r="W11" s="646"/>
      <c r="X11" s="646"/>
      <c r="Y11" s="647"/>
      <c r="Z11" s="650">
        <v>3.6</v>
      </c>
      <c r="AA11" s="651"/>
      <c r="AB11" s="651"/>
      <c r="AC11" s="663"/>
      <c r="AD11" s="654">
        <v>1242508</v>
      </c>
      <c r="AE11" s="646"/>
      <c r="AF11" s="646"/>
      <c r="AG11" s="646"/>
      <c r="AH11" s="646"/>
      <c r="AI11" s="646"/>
      <c r="AJ11" s="646"/>
      <c r="AK11" s="647"/>
      <c r="AL11" s="650">
        <v>6.6</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1553093</v>
      </c>
      <c r="BH11" s="646"/>
      <c r="BI11" s="646"/>
      <c r="BJ11" s="646"/>
      <c r="BK11" s="646"/>
      <c r="BL11" s="646"/>
      <c r="BM11" s="646"/>
      <c r="BN11" s="647"/>
      <c r="BO11" s="648">
        <v>11.5</v>
      </c>
      <c r="BP11" s="648"/>
      <c r="BQ11" s="648"/>
      <c r="BR11" s="648"/>
      <c r="BS11" s="654">
        <v>307961</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1043408</v>
      </c>
      <c r="CS11" s="646"/>
      <c r="CT11" s="646"/>
      <c r="CU11" s="646"/>
      <c r="CV11" s="646"/>
      <c r="CW11" s="646"/>
      <c r="CX11" s="646"/>
      <c r="CY11" s="647"/>
      <c r="CZ11" s="648">
        <v>3.1</v>
      </c>
      <c r="DA11" s="648"/>
      <c r="DB11" s="648"/>
      <c r="DC11" s="648"/>
      <c r="DD11" s="654">
        <v>252980</v>
      </c>
      <c r="DE11" s="646"/>
      <c r="DF11" s="646"/>
      <c r="DG11" s="646"/>
      <c r="DH11" s="646"/>
      <c r="DI11" s="646"/>
      <c r="DJ11" s="646"/>
      <c r="DK11" s="646"/>
      <c r="DL11" s="646"/>
      <c r="DM11" s="646"/>
      <c r="DN11" s="646"/>
      <c r="DO11" s="646"/>
      <c r="DP11" s="647"/>
      <c r="DQ11" s="654">
        <v>606555</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22123</v>
      </c>
      <c r="S12" s="646"/>
      <c r="T12" s="646"/>
      <c r="U12" s="646"/>
      <c r="V12" s="646"/>
      <c r="W12" s="646"/>
      <c r="X12" s="646"/>
      <c r="Y12" s="647"/>
      <c r="Z12" s="648">
        <v>0.1</v>
      </c>
      <c r="AA12" s="648"/>
      <c r="AB12" s="648"/>
      <c r="AC12" s="648"/>
      <c r="AD12" s="649">
        <v>22123</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7721846</v>
      </c>
      <c r="BH12" s="646"/>
      <c r="BI12" s="646"/>
      <c r="BJ12" s="646"/>
      <c r="BK12" s="646"/>
      <c r="BL12" s="646"/>
      <c r="BM12" s="646"/>
      <c r="BN12" s="647"/>
      <c r="BO12" s="648">
        <v>57.1</v>
      </c>
      <c r="BP12" s="648"/>
      <c r="BQ12" s="648"/>
      <c r="BR12" s="648"/>
      <c r="BS12" s="654" t="s">
        <v>248</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286649</v>
      </c>
      <c r="CS12" s="646"/>
      <c r="CT12" s="646"/>
      <c r="CU12" s="646"/>
      <c r="CV12" s="646"/>
      <c r="CW12" s="646"/>
      <c r="CX12" s="646"/>
      <c r="CY12" s="647"/>
      <c r="CZ12" s="648">
        <v>0.8</v>
      </c>
      <c r="DA12" s="648"/>
      <c r="DB12" s="648"/>
      <c r="DC12" s="648"/>
      <c r="DD12" s="654">
        <v>36448</v>
      </c>
      <c r="DE12" s="646"/>
      <c r="DF12" s="646"/>
      <c r="DG12" s="646"/>
      <c r="DH12" s="646"/>
      <c r="DI12" s="646"/>
      <c r="DJ12" s="646"/>
      <c r="DK12" s="646"/>
      <c r="DL12" s="646"/>
      <c r="DM12" s="646"/>
      <c r="DN12" s="646"/>
      <c r="DO12" s="646"/>
      <c r="DP12" s="647"/>
      <c r="DQ12" s="654">
        <v>253860</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248</v>
      </c>
      <c r="AA13" s="648"/>
      <c r="AB13" s="648"/>
      <c r="AC13" s="648"/>
      <c r="AD13" s="649" t="s">
        <v>248</v>
      </c>
      <c r="AE13" s="649"/>
      <c r="AF13" s="649"/>
      <c r="AG13" s="649"/>
      <c r="AH13" s="649"/>
      <c r="AI13" s="649"/>
      <c r="AJ13" s="649"/>
      <c r="AK13" s="649"/>
      <c r="AL13" s="650" t="s">
        <v>127</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7687034</v>
      </c>
      <c r="BH13" s="646"/>
      <c r="BI13" s="646"/>
      <c r="BJ13" s="646"/>
      <c r="BK13" s="646"/>
      <c r="BL13" s="646"/>
      <c r="BM13" s="646"/>
      <c r="BN13" s="647"/>
      <c r="BO13" s="648">
        <v>56.8</v>
      </c>
      <c r="BP13" s="648"/>
      <c r="BQ13" s="648"/>
      <c r="BR13" s="648"/>
      <c r="BS13" s="654" t="s">
        <v>127</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3580146</v>
      </c>
      <c r="CS13" s="646"/>
      <c r="CT13" s="646"/>
      <c r="CU13" s="646"/>
      <c r="CV13" s="646"/>
      <c r="CW13" s="646"/>
      <c r="CX13" s="646"/>
      <c r="CY13" s="647"/>
      <c r="CZ13" s="648">
        <v>10.5</v>
      </c>
      <c r="DA13" s="648"/>
      <c r="DB13" s="648"/>
      <c r="DC13" s="648"/>
      <c r="DD13" s="654">
        <v>1943054</v>
      </c>
      <c r="DE13" s="646"/>
      <c r="DF13" s="646"/>
      <c r="DG13" s="646"/>
      <c r="DH13" s="646"/>
      <c r="DI13" s="646"/>
      <c r="DJ13" s="646"/>
      <c r="DK13" s="646"/>
      <c r="DL13" s="646"/>
      <c r="DM13" s="646"/>
      <c r="DN13" s="646"/>
      <c r="DO13" s="646"/>
      <c r="DP13" s="647"/>
      <c r="DQ13" s="654">
        <v>1218303</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30032</v>
      </c>
      <c r="S14" s="646"/>
      <c r="T14" s="646"/>
      <c r="U14" s="646"/>
      <c r="V14" s="646"/>
      <c r="W14" s="646"/>
      <c r="X14" s="646"/>
      <c r="Y14" s="647"/>
      <c r="Z14" s="648">
        <v>0.1</v>
      </c>
      <c r="AA14" s="648"/>
      <c r="AB14" s="648"/>
      <c r="AC14" s="648"/>
      <c r="AD14" s="649">
        <v>30032</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258542</v>
      </c>
      <c r="BH14" s="646"/>
      <c r="BI14" s="646"/>
      <c r="BJ14" s="646"/>
      <c r="BK14" s="646"/>
      <c r="BL14" s="646"/>
      <c r="BM14" s="646"/>
      <c r="BN14" s="647"/>
      <c r="BO14" s="648">
        <v>1.9</v>
      </c>
      <c r="BP14" s="648"/>
      <c r="BQ14" s="648"/>
      <c r="BR14" s="648"/>
      <c r="BS14" s="654" t="s">
        <v>248</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1315177</v>
      </c>
      <c r="CS14" s="646"/>
      <c r="CT14" s="646"/>
      <c r="CU14" s="646"/>
      <c r="CV14" s="646"/>
      <c r="CW14" s="646"/>
      <c r="CX14" s="646"/>
      <c r="CY14" s="647"/>
      <c r="CZ14" s="648">
        <v>3.9</v>
      </c>
      <c r="DA14" s="648"/>
      <c r="DB14" s="648"/>
      <c r="DC14" s="648"/>
      <c r="DD14" s="654">
        <v>309845</v>
      </c>
      <c r="DE14" s="646"/>
      <c r="DF14" s="646"/>
      <c r="DG14" s="646"/>
      <c r="DH14" s="646"/>
      <c r="DI14" s="646"/>
      <c r="DJ14" s="646"/>
      <c r="DK14" s="646"/>
      <c r="DL14" s="646"/>
      <c r="DM14" s="646"/>
      <c r="DN14" s="646"/>
      <c r="DO14" s="646"/>
      <c r="DP14" s="647"/>
      <c r="DQ14" s="654">
        <v>1001984</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248</v>
      </c>
      <c r="S15" s="646"/>
      <c r="T15" s="646"/>
      <c r="U15" s="646"/>
      <c r="V15" s="646"/>
      <c r="W15" s="646"/>
      <c r="X15" s="646"/>
      <c r="Y15" s="647"/>
      <c r="Z15" s="648" t="s">
        <v>248</v>
      </c>
      <c r="AA15" s="648"/>
      <c r="AB15" s="648"/>
      <c r="AC15" s="648"/>
      <c r="AD15" s="649" t="s">
        <v>248</v>
      </c>
      <c r="AE15" s="649"/>
      <c r="AF15" s="649"/>
      <c r="AG15" s="649"/>
      <c r="AH15" s="649"/>
      <c r="AI15" s="649"/>
      <c r="AJ15" s="649"/>
      <c r="AK15" s="649"/>
      <c r="AL15" s="650" t="s">
        <v>127</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424169</v>
      </c>
      <c r="BH15" s="646"/>
      <c r="BI15" s="646"/>
      <c r="BJ15" s="646"/>
      <c r="BK15" s="646"/>
      <c r="BL15" s="646"/>
      <c r="BM15" s="646"/>
      <c r="BN15" s="647"/>
      <c r="BO15" s="648">
        <v>3.1</v>
      </c>
      <c r="BP15" s="648"/>
      <c r="BQ15" s="648"/>
      <c r="BR15" s="648"/>
      <c r="BS15" s="654" t="s">
        <v>127</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4052641</v>
      </c>
      <c r="CS15" s="646"/>
      <c r="CT15" s="646"/>
      <c r="CU15" s="646"/>
      <c r="CV15" s="646"/>
      <c r="CW15" s="646"/>
      <c r="CX15" s="646"/>
      <c r="CY15" s="647"/>
      <c r="CZ15" s="648">
        <v>11.9</v>
      </c>
      <c r="DA15" s="648"/>
      <c r="DB15" s="648"/>
      <c r="DC15" s="648"/>
      <c r="DD15" s="654">
        <v>1011920</v>
      </c>
      <c r="DE15" s="646"/>
      <c r="DF15" s="646"/>
      <c r="DG15" s="646"/>
      <c r="DH15" s="646"/>
      <c r="DI15" s="646"/>
      <c r="DJ15" s="646"/>
      <c r="DK15" s="646"/>
      <c r="DL15" s="646"/>
      <c r="DM15" s="646"/>
      <c r="DN15" s="646"/>
      <c r="DO15" s="646"/>
      <c r="DP15" s="647"/>
      <c r="DQ15" s="654">
        <v>2771555</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7805</v>
      </c>
      <c r="S16" s="646"/>
      <c r="T16" s="646"/>
      <c r="U16" s="646"/>
      <c r="V16" s="646"/>
      <c r="W16" s="646"/>
      <c r="X16" s="646"/>
      <c r="Y16" s="647"/>
      <c r="Z16" s="648">
        <v>0</v>
      </c>
      <c r="AA16" s="648"/>
      <c r="AB16" s="648"/>
      <c r="AC16" s="648"/>
      <c r="AD16" s="649">
        <v>7805</v>
      </c>
      <c r="AE16" s="649"/>
      <c r="AF16" s="649"/>
      <c r="AG16" s="649"/>
      <c r="AH16" s="649"/>
      <c r="AI16" s="649"/>
      <c r="AJ16" s="649"/>
      <c r="AK16" s="649"/>
      <c r="AL16" s="650">
        <v>0</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v>68</v>
      </c>
      <c r="BH16" s="646"/>
      <c r="BI16" s="646"/>
      <c r="BJ16" s="646"/>
      <c r="BK16" s="646"/>
      <c r="BL16" s="646"/>
      <c r="BM16" s="646"/>
      <c r="BN16" s="647"/>
      <c r="BO16" s="648">
        <v>0</v>
      </c>
      <c r="BP16" s="648"/>
      <c r="BQ16" s="648"/>
      <c r="BR16" s="648"/>
      <c r="BS16" s="654" t="s">
        <v>127</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1710</v>
      </c>
      <c r="CS16" s="646"/>
      <c r="CT16" s="646"/>
      <c r="CU16" s="646"/>
      <c r="CV16" s="646"/>
      <c r="CW16" s="646"/>
      <c r="CX16" s="646"/>
      <c r="CY16" s="647"/>
      <c r="CZ16" s="648">
        <v>0</v>
      </c>
      <c r="DA16" s="648"/>
      <c r="DB16" s="648"/>
      <c r="DC16" s="648"/>
      <c r="DD16" s="654" t="s">
        <v>127</v>
      </c>
      <c r="DE16" s="646"/>
      <c r="DF16" s="646"/>
      <c r="DG16" s="646"/>
      <c r="DH16" s="646"/>
      <c r="DI16" s="646"/>
      <c r="DJ16" s="646"/>
      <c r="DK16" s="646"/>
      <c r="DL16" s="646"/>
      <c r="DM16" s="646"/>
      <c r="DN16" s="646"/>
      <c r="DO16" s="646"/>
      <c r="DP16" s="647"/>
      <c r="DQ16" s="654">
        <v>245</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236777</v>
      </c>
      <c r="S17" s="646"/>
      <c r="T17" s="646"/>
      <c r="U17" s="646"/>
      <c r="V17" s="646"/>
      <c r="W17" s="646"/>
      <c r="X17" s="646"/>
      <c r="Y17" s="647"/>
      <c r="Z17" s="648">
        <v>0.7</v>
      </c>
      <c r="AA17" s="648"/>
      <c r="AB17" s="648"/>
      <c r="AC17" s="648"/>
      <c r="AD17" s="649">
        <v>236777</v>
      </c>
      <c r="AE17" s="649"/>
      <c r="AF17" s="649"/>
      <c r="AG17" s="649"/>
      <c r="AH17" s="649"/>
      <c r="AI17" s="649"/>
      <c r="AJ17" s="649"/>
      <c r="AK17" s="649"/>
      <c r="AL17" s="650">
        <v>1.3</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248</v>
      </c>
      <c r="BP17" s="648"/>
      <c r="BQ17" s="648"/>
      <c r="BR17" s="648"/>
      <c r="BS17" s="654" t="s">
        <v>127</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3156860</v>
      </c>
      <c r="CS17" s="646"/>
      <c r="CT17" s="646"/>
      <c r="CU17" s="646"/>
      <c r="CV17" s="646"/>
      <c r="CW17" s="646"/>
      <c r="CX17" s="646"/>
      <c r="CY17" s="647"/>
      <c r="CZ17" s="648">
        <v>9.3000000000000007</v>
      </c>
      <c r="DA17" s="648"/>
      <c r="DB17" s="648"/>
      <c r="DC17" s="648"/>
      <c r="DD17" s="654" t="s">
        <v>127</v>
      </c>
      <c r="DE17" s="646"/>
      <c r="DF17" s="646"/>
      <c r="DG17" s="646"/>
      <c r="DH17" s="646"/>
      <c r="DI17" s="646"/>
      <c r="DJ17" s="646"/>
      <c r="DK17" s="646"/>
      <c r="DL17" s="646"/>
      <c r="DM17" s="646"/>
      <c r="DN17" s="646"/>
      <c r="DO17" s="646"/>
      <c r="DP17" s="647"/>
      <c r="DQ17" s="654">
        <v>3041221</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41944</v>
      </c>
      <c r="S18" s="646"/>
      <c r="T18" s="646"/>
      <c r="U18" s="646"/>
      <c r="V18" s="646"/>
      <c r="W18" s="646"/>
      <c r="X18" s="646"/>
      <c r="Y18" s="647"/>
      <c r="Z18" s="648">
        <v>0.1</v>
      </c>
      <c r="AA18" s="648"/>
      <c r="AB18" s="648"/>
      <c r="AC18" s="648"/>
      <c r="AD18" s="649">
        <v>41944</v>
      </c>
      <c r="AE18" s="649"/>
      <c r="AF18" s="649"/>
      <c r="AG18" s="649"/>
      <c r="AH18" s="649"/>
      <c r="AI18" s="649"/>
      <c r="AJ18" s="649"/>
      <c r="AK18" s="649"/>
      <c r="AL18" s="650">
        <v>0.2</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248</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248</v>
      </c>
      <c r="DA18" s="648"/>
      <c r="DB18" s="648"/>
      <c r="DC18" s="648"/>
      <c r="DD18" s="654" t="s">
        <v>248</v>
      </c>
      <c r="DE18" s="646"/>
      <c r="DF18" s="646"/>
      <c r="DG18" s="646"/>
      <c r="DH18" s="646"/>
      <c r="DI18" s="646"/>
      <c r="DJ18" s="646"/>
      <c r="DK18" s="646"/>
      <c r="DL18" s="646"/>
      <c r="DM18" s="646"/>
      <c r="DN18" s="646"/>
      <c r="DO18" s="646"/>
      <c r="DP18" s="647"/>
      <c r="DQ18" s="654" t="s">
        <v>248</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4047</v>
      </c>
      <c r="S19" s="646"/>
      <c r="T19" s="646"/>
      <c r="U19" s="646"/>
      <c r="V19" s="646"/>
      <c r="W19" s="646"/>
      <c r="X19" s="646"/>
      <c r="Y19" s="647"/>
      <c r="Z19" s="648">
        <v>0</v>
      </c>
      <c r="AA19" s="648"/>
      <c r="AB19" s="648"/>
      <c r="AC19" s="648"/>
      <c r="AD19" s="649">
        <v>4047</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248</v>
      </c>
      <c r="BH19" s="646"/>
      <c r="BI19" s="646"/>
      <c r="BJ19" s="646"/>
      <c r="BK19" s="646"/>
      <c r="BL19" s="646"/>
      <c r="BM19" s="646"/>
      <c r="BN19" s="647"/>
      <c r="BO19" s="648" t="s">
        <v>127</v>
      </c>
      <c r="BP19" s="648"/>
      <c r="BQ19" s="648"/>
      <c r="BR19" s="648"/>
      <c r="BS19" s="654" t="s">
        <v>248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248</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248</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1274</v>
      </c>
      <c r="S20" s="646"/>
      <c r="T20" s="646"/>
      <c r="U20" s="646"/>
      <c r="V20" s="646"/>
      <c r="W20" s="646"/>
      <c r="X20" s="646"/>
      <c r="Y20" s="647"/>
      <c r="Z20" s="648">
        <v>0</v>
      </c>
      <c r="AA20" s="648"/>
      <c r="AB20" s="648"/>
      <c r="AC20" s="648"/>
      <c r="AD20" s="649">
        <v>1274</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127</v>
      </c>
      <c r="BH20" s="646"/>
      <c r="BI20" s="646"/>
      <c r="BJ20" s="646"/>
      <c r="BK20" s="646"/>
      <c r="BL20" s="646"/>
      <c r="BM20" s="646"/>
      <c r="BN20" s="647"/>
      <c r="BO20" s="648" t="s">
        <v>127</v>
      </c>
      <c r="BP20" s="648"/>
      <c r="BQ20" s="648"/>
      <c r="BR20" s="648"/>
      <c r="BS20" s="654" t="s">
        <v>127</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33950340</v>
      </c>
      <c r="CS20" s="646"/>
      <c r="CT20" s="646"/>
      <c r="CU20" s="646"/>
      <c r="CV20" s="646"/>
      <c r="CW20" s="646"/>
      <c r="CX20" s="646"/>
      <c r="CY20" s="647"/>
      <c r="CZ20" s="648">
        <v>100</v>
      </c>
      <c r="DA20" s="648"/>
      <c r="DB20" s="648"/>
      <c r="DC20" s="648"/>
      <c r="DD20" s="654">
        <v>5391597</v>
      </c>
      <c r="DE20" s="646"/>
      <c r="DF20" s="646"/>
      <c r="DG20" s="646"/>
      <c r="DH20" s="646"/>
      <c r="DI20" s="646"/>
      <c r="DJ20" s="646"/>
      <c r="DK20" s="646"/>
      <c r="DL20" s="646"/>
      <c r="DM20" s="646"/>
      <c r="DN20" s="646"/>
      <c r="DO20" s="646"/>
      <c r="DP20" s="647"/>
      <c r="DQ20" s="654">
        <v>21495277</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189512</v>
      </c>
      <c r="S21" s="646"/>
      <c r="T21" s="646"/>
      <c r="U21" s="646"/>
      <c r="V21" s="646"/>
      <c r="W21" s="646"/>
      <c r="X21" s="646"/>
      <c r="Y21" s="647"/>
      <c r="Z21" s="648">
        <v>0.6</v>
      </c>
      <c r="AA21" s="648"/>
      <c r="AB21" s="648"/>
      <c r="AC21" s="648"/>
      <c r="AD21" s="649">
        <v>189512</v>
      </c>
      <c r="AE21" s="649"/>
      <c r="AF21" s="649"/>
      <c r="AG21" s="649"/>
      <c r="AH21" s="649"/>
      <c r="AI21" s="649"/>
      <c r="AJ21" s="649"/>
      <c r="AK21" s="649"/>
      <c r="AL21" s="650">
        <v>1</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248</v>
      </c>
      <c r="BH21" s="646"/>
      <c r="BI21" s="646"/>
      <c r="BJ21" s="646"/>
      <c r="BK21" s="646"/>
      <c r="BL21" s="646"/>
      <c r="BM21" s="646"/>
      <c r="BN21" s="647"/>
      <c r="BO21" s="648" t="s">
        <v>127</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4119361</v>
      </c>
      <c r="S22" s="646"/>
      <c r="T22" s="646"/>
      <c r="U22" s="646"/>
      <c r="V22" s="646"/>
      <c r="W22" s="646"/>
      <c r="X22" s="646"/>
      <c r="Y22" s="647"/>
      <c r="Z22" s="648">
        <v>12</v>
      </c>
      <c r="AA22" s="648"/>
      <c r="AB22" s="648"/>
      <c r="AC22" s="648"/>
      <c r="AD22" s="649">
        <v>3342230</v>
      </c>
      <c r="AE22" s="649"/>
      <c r="AF22" s="649"/>
      <c r="AG22" s="649"/>
      <c r="AH22" s="649"/>
      <c r="AI22" s="649"/>
      <c r="AJ22" s="649"/>
      <c r="AK22" s="649"/>
      <c r="AL22" s="650">
        <v>17.7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248</v>
      </c>
      <c r="BH22" s="646"/>
      <c r="BI22" s="646"/>
      <c r="BJ22" s="646"/>
      <c r="BK22" s="646"/>
      <c r="BL22" s="646"/>
      <c r="BM22" s="646"/>
      <c r="BN22" s="647"/>
      <c r="BO22" s="648" t="s">
        <v>127</v>
      </c>
      <c r="BP22" s="648"/>
      <c r="BQ22" s="648"/>
      <c r="BR22" s="648"/>
      <c r="BS22" s="654" t="s">
        <v>248</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3342230</v>
      </c>
      <c r="S23" s="646"/>
      <c r="T23" s="646"/>
      <c r="U23" s="646"/>
      <c r="V23" s="646"/>
      <c r="W23" s="646"/>
      <c r="X23" s="646"/>
      <c r="Y23" s="647"/>
      <c r="Z23" s="648">
        <v>9.8000000000000007</v>
      </c>
      <c r="AA23" s="648"/>
      <c r="AB23" s="648"/>
      <c r="AC23" s="648"/>
      <c r="AD23" s="649">
        <v>3342230</v>
      </c>
      <c r="AE23" s="649"/>
      <c r="AF23" s="649"/>
      <c r="AG23" s="649"/>
      <c r="AH23" s="649"/>
      <c r="AI23" s="649"/>
      <c r="AJ23" s="649"/>
      <c r="AK23" s="649"/>
      <c r="AL23" s="650">
        <v>17.7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127</v>
      </c>
      <c r="BP23" s="648"/>
      <c r="BQ23" s="648"/>
      <c r="BR23" s="648"/>
      <c r="BS23" s="654" t="s">
        <v>248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777131</v>
      </c>
      <c r="S24" s="646"/>
      <c r="T24" s="646"/>
      <c r="U24" s="646"/>
      <c r="V24" s="646"/>
      <c r="W24" s="646"/>
      <c r="X24" s="646"/>
      <c r="Y24" s="647"/>
      <c r="Z24" s="648">
        <v>2.2999999999999998</v>
      </c>
      <c r="AA24" s="648"/>
      <c r="AB24" s="648"/>
      <c r="AC24" s="648"/>
      <c r="AD24" s="649" t="s">
        <v>127</v>
      </c>
      <c r="AE24" s="649"/>
      <c r="AF24" s="649"/>
      <c r="AG24" s="649"/>
      <c r="AH24" s="649"/>
      <c r="AI24" s="649"/>
      <c r="AJ24" s="649"/>
      <c r="AK24" s="649"/>
      <c r="AL24" s="650" t="s">
        <v>127</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248</v>
      </c>
      <c r="BP24" s="648"/>
      <c r="BQ24" s="648"/>
      <c r="BR24" s="648"/>
      <c r="BS24" s="654" t="s">
        <v>248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16119578</v>
      </c>
      <c r="CS24" s="635"/>
      <c r="CT24" s="635"/>
      <c r="CU24" s="635"/>
      <c r="CV24" s="635"/>
      <c r="CW24" s="635"/>
      <c r="CX24" s="635"/>
      <c r="CY24" s="636"/>
      <c r="CZ24" s="639">
        <v>47.5</v>
      </c>
      <c r="DA24" s="640"/>
      <c r="DB24" s="640"/>
      <c r="DC24" s="659"/>
      <c r="DD24" s="684">
        <v>11453539</v>
      </c>
      <c r="DE24" s="635"/>
      <c r="DF24" s="635"/>
      <c r="DG24" s="635"/>
      <c r="DH24" s="635"/>
      <c r="DI24" s="635"/>
      <c r="DJ24" s="635"/>
      <c r="DK24" s="636"/>
      <c r="DL24" s="684">
        <v>11115785</v>
      </c>
      <c r="DM24" s="635"/>
      <c r="DN24" s="635"/>
      <c r="DO24" s="635"/>
      <c r="DP24" s="635"/>
      <c r="DQ24" s="635"/>
      <c r="DR24" s="635"/>
      <c r="DS24" s="635"/>
      <c r="DT24" s="635"/>
      <c r="DU24" s="635"/>
      <c r="DV24" s="636"/>
      <c r="DW24" s="639">
        <v>55.9</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248</v>
      </c>
      <c r="S25" s="646"/>
      <c r="T25" s="646"/>
      <c r="U25" s="646"/>
      <c r="V25" s="646"/>
      <c r="W25" s="646"/>
      <c r="X25" s="646"/>
      <c r="Y25" s="647"/>
      <c r="Z25" s="648" t="s">
        <v>127</v>
      </c>
      <c r="AA25" s="648"/>
      <c r="AB25" s="648"/>
      <c r="AC25" s="648"/>
      <c r="AD25" s="649" t="s">
        <v>248</v>
      </c>
      <c r="AE25" s="649"/>
      <c r="AF25" s="649"/>
      <c r="AG25" s="649"/>
      <c r="AH25" s="649"/>
      <c r="AI25" s="649"/>
      <c r="AJ25" s="649"/>
      <c r="AK25" s="649"/>
      <c r="AL25" s="650" t="s">
        <v>248</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248</v>
      </c>
      <c r="BH25" s="646"/>
      <c r="BI25" s="646"/>
      <c r="BJ25" s="646"/>
      <c r="BK25" s="646"/>
      <c r="BL25" s="646"/>
      <c r="BM25" s="646"/>
      <c r="BN25" s="647"/>
      <c r="BO25" s="648" t="s">
        <v>248</v>
      </c>
      <c r="BP25" s="648"/>
      <c r="BQ25" s="648"/>
      <c r="BR25" s="648"/>
      <c r="BS25" s="654" t="s">
        <v>127</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6977636</v>
      </c>
      <c r="CS25" s="681"/>
      <c r="CT25" s="681"/>
      <c r="CU25" s="681"/>
      <c r="CV25" s="681"/>
      <c r="CW25" s="681"/>
      <c r="CX25" s="681"/>
      <c r="CY25" s="682"/>
      <c r="CZ25" s="650">
        <v>20.6</v>
      </c>
      <c r="DA25" s="679"/>
      <c r="DB25" s="679"/>
      <c r="DC25" s="683"/>
      <c r="DD25" s="654">
        <v>6575485</v>
      </c>
      <c r="DE25" s="681"/>
      <c r="DF25" s="681"/>
      <c r="DG25" s="681"/>
      <c r="DH25" s="681"/>
      <c r="DI25" s="681"/>
      <c r="DJ25" s="681"/>
      <c r="DK25" s="682"/>
      <c r="DL25" s="654">
        <v>6361081</v>
      </c>
      <c r="DM25" s="681"/>
      <c r="DN25" s="681"/>
      <c r="DO25" s="681"/>
      <c r="DP25" s="681"/>
      <c r="DQ25" s="681"/>
      <c r="DR25" s="681"/>
      <c r="DS25" s="681"/>
      <c r="DT25" s="681"/>
      <c r="DU25" s="681"/>
      <c r="DV25" s="682"/>
      <c r="DW25" s="650">
        <v>32</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19624756</v>
      </c>
      <c r="S26" s="646"/>
      <c r="T26" s="646"/>
      <c r="U26" s="646"/>
      <c r="V26" s="646"/>
      <c r="W26" s="646"/>
      <c r="X26" s="646"/>
      <c r="Y26" s="647"/>
      <c r="Z26" s="648">
        <v>57.4</v>
      </c>
      <c r="AA26" s="648"/>
      <c r="AB26" s="648"/>
      <c r="AC26" s="648"/>
      <c r="AD26" s="649">
        <v>18847625</v>
      </c>
      <c r="AE26" s="649"/>
      <c r="AF26" s="649"/>
      <c r="AG26" s="649"/>
      <c r="AH26" s="649"/>
      <c r="AI26" s="649"/>
      <c r="AJ26" s="649"/>
      <c r="AK26" s="649"/>
      <c r="AL26" s="650">
        <v>99.8</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248</v>
      </c>
      <c r="BH26" s="646"/>
      <c r="BI26" s="646"/>
      <c r="BJ26" s="646"/>
      <c r="BK26" s="646"/>
      <c r="BL26" s="646"/>
      <c r="BM26" s="646"/>
      <c r="BN26" s="647"/>
      <c r="BO26" s="648" t="s">
        <v>248</v>
      </c>
      <c r="BP26" s="648"/>
      <c r="BQ26" s="648"/>
      <c r="BR26" s="648"/>
      <c r="BS26" s="654" t="s">
        <v>248</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4570787</v>
      </c>
      <c r="CS26" s="646"/>
      <c r="CT26" s="646"/>
      <c r="CU26" s="646"/>
      <c r="CV26" s="646"/>
      <c r="CW26" s="646"/>
      <c r="CX26" s="646"/>
      <c r="CY26" s="647"/>
      <c r="CZ26" s="650">
        <v>13.5</v>
      </c>
      <c r="DA26" s="679"/>
      <c r="DB26" s="679"/>
      <c r="DC26" s="683"/>
      <c r="DD26" s="654">
        <v>4279730</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6172</v>
      </c>
      <c r="S27" s="646"/>
      <c r="T27" s="646"/>
      <c r="U27" s="646"/>
      <c r="V27" s="646"/>
      <c r="W27" s="646"/>
      <c r="X27" s="646"/>
      <c r="Y27" s="647"/>
      <c r="Z27" s="648">
        <v>0</v>
      </c>
      <c r="AA27" s="648"/>
      <c r="AB27" s="648"/>
      <c r="AC27" s="648"/>
      <c r="AD27" s="649">
        <v>6172</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13525710</v>
      </c>
      <c r="BH27" s="646"/>
      <c r="BI27" s="646"/>
      <c r="BJ27" s="646"/>
      <c r="BK27" s="646"/>
      <c r="BL27" s="646"/>
      <c r="BM27" s="646"/>
      <c r="BN27" s="647"/>
      <c r="BO27" s="648">
        <v>100</v>
      </c>
      <c r="BP27" s="648"/>
      <c r="BQ27" s="648"/>
      <c r="BR27" s="648"/>
      <c r="BS27" s="654">
        <v>343651</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5985082</v>
      </c>
      <c r="CS27" s="681"/>
      <c r="CT27" s="681"/>
      <c r="CU27" s="681"/>
      <c r="CV27" s="681"/>
      <c r="CW27" s="681"/>
      <c r="CX27" s="681"/>
      <c r="CY27" s="682"/>
      <c r="CZ27" s="650">
        <v>17.600000000000001</v>
      </c>
      <c r="DA27" s="679"/>
      <c r="DB27" s="679"/>
      <c r="DC27" s="683"/>
      <c r="DD27" s="654">
        <v>1836833</v>
      </c>
      <c r="DE27" s="681"/>
      <c r="DF27" s="681"/>
      <c r="DG27" s="681"/>
      <c r="DH27" s="681"/>
      <c r="DI27" s="681"/>
      <c r="DJ27" s="681"/>
      <c r="DK27" s="682"/>
      <c r="DL27" s="654">
        <v>1713483</v>
      </c>
      <c r="DM27" s="681"/>
      <c r="DN27" s="681"/>
      <c r="DO27" s="681"/>
      <c r="DP27" s="681"/>
      <c r="DQ27" s="681"/>
      <c r="DR27" s="681"/>
      <c r="DS27" s="681"/>
      <c r="DT27" s="681"/>
      <c r="DU27" s="681"/>
      <c r="DV27" s="682"/>
      <c r="DW27" s="650">
        <v>8.6</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131767</v>
      </c>
      <c r="S28" s="646"/>
      <c r="T28" s="646"/>
      <c r="U28" s="646"/>
      <c r="V28" s="646"/>
      <c r="W28" s="646"/>
      <c r="X28" s="646"/>
      <c r="Y28" s="647"/>
      <c r="Z28" s="648">
        <v>0.4</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3156860</v>
      </c>
      <c r="CS28" s="646"/>
      <c r="CT28" s="646"/>
      <c r="CU28" s="646"/>
      <c r="CV28" s="646"/>
      <c r="CW28" s="646"/>
      <c r="CX28" s="646"/>
      <c r="CY28" s="647"/>
      <c r="CZ28" s="650">
        <v>9.3000000000000007</v>
      </c>
      <c r="DA28" s="679"/>
      <c r="DB28" s="679"/>
      <c r="DC28" s="683"/>
      <c r="DD28" s="654">
        <v>3041221</v>
      </c>
      <c r="DE28" s="646"/>
      <c r="DF28" s="646"/>
      <c r="DG28" s="646"/>
      <c r="DH28" s="646"/>
      <c r="DI28" s="646"/>
      <c r="DJ28" s="646"/>
      <c r="DK28" s="647"/>
      <c r="DL28" s="654">
        <v>3041221</v>
      </c>
      <c r="DM28" s="646"/>
      <c r="DN28" s="646"/>
      <c r="DO28" s="646"/>
      <c r="DP28" s="646"/>
      <c r="DQ28" s="646"/>
      <c r="DR28" s="646"/>
      <c r="DS28" s="646"/>
      <c r="DT28" s="646"/>
      <c r="DU28" s="646"/>
      <c r="DV28" s="647"/>
      <c r="DW28" s="650">
        <v>15.3</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512438</v>
      </c>
      <c r="S29" s="646"/>
      <c r="T29" s="646"/>
      <c r="U29" s="646"/>
      <c r="V29" s="646"/>
      <c r="W29" s="646"/>
      <c r="X29" s="646"/>
      <c r="Y29" s="647"/>
      <c r="Z29" s="648">
        <v>1.5</v>
      </c>
      <c r="AA29" s="648"/>
      <c r="AB29" s="648"/>
      <c r="AC29" s="648"/>
      <c r="AD29" s="649">
        <v>30339</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306</v>
      </c>
      <c r="CE29" s="690"/>
      <c r="CF29" s="660" t="s">
        <v>70</v>
      </c>
      <c r="CG29" s="661"/>
      <c r="CH29" s="661"/>
      <c r="CI29" s="661"/>
      <c r="CJ29" s="661"/>
      <c r="CK29" s="661"/>
      <c r="CL29" s="661"/>
      <c r="CM29" s="661"/>
      <c r="CN29" s="661"/>
      <c r="CO29" s="661"/>
      <c r="CP29" s="661"/>
      <c r="CQ29" s="662"/>
      <c r="CR29" s="645">
        <v>3156860</v>
      </c>
      <c r="CS29" s="681"/>
      <c r="CT29" s="681"/>
      <c r="CU29" s="681"/>
      <c r="CV29" s="681"/>
      <c r="CW29" s="681"/>
      <c r="CX29" s="681"/>
      <c r="CY29" s="682"/>
      <c r="CZ29" s="650">
        <v>9.3000000000000007</v>
      </c>
      <c r="DA29" s="679"/>
      <c r="DB29" s="679"/>
      <c r="DC29" s="683"/>
      <c r="DD29" s="654">
        <v>3041221</v>
      </c>
      <c r="DE29" s="681"/>
      <c r="DF29" s="681"/>
      <c r="DG29" s="681"/>
      <c r="DH29" s="681"/>
      <c r="DI29" s="681"/>
      <c r="DJ29" s="681"/>
      <c r="DK29" s="682"/>
      <c r="DL29" s="654">
        <v>3041221</v>
      </c>
      <c r="DM29" s="681"/>
      <c r="DN29" s="681"/>
      <c r="DO29" s="681"/>
      <c r="DP29" s="681"/>
      <c r="DQ29" s="681"/>
      <c r="DR29" s="681"/>
      <c r="DS29" s="681"/>
      <c r="DT29" s="681"/>
      <c r="DU29" s="681"/>
      <c r="DV29" s="682"/>
      <c r="DW29" s="650">
        <v>15.3</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95498</v>
      </c>
      <c r="S30" s="646"/>
      <c r="T30" s="646"/>
      <c r="U30" s="646"/>
      <c r="V30" s="646"/>
      <c r="W30" s="646"/>
      <c r="X30" s="646"/>
      <c r="Y30" s="647"/>
      <c r="Z30" s="648">
        <v>0.3</v>
      </c>
      <c r="AA30" s="648"/>
      <c r="AB30" s="648"/>
      <c r="AC30" s="648"/>
      <c r="AD30" s="649" t="s">
        <v>127</v>
      </c>
      <c r="AE30" s="649"/>
      <c r="AF30" s="649"/>
      <c r="AG30" s="649"/>
      <c r="AH30" s="649"/>
      <c r="AI30" s="649"/>
      <c r="AJ30" s="649"/>
      <c r="AK30" s="649"/>
      <c r="AL30" s="650" t="s">
        <v>127</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91"/>
      <c r="CE30" s="692"/>
      <c r="CF30" s="660" t="s">
        <v>310</v>
      </c>
      <c r="CG30" s="661"/>
      <c r="CH30" s="661"/>
      <c r="CI30" s="661"/>
      <c r="CJ30" s="661"/>
      <c r="CK30" s="661"/>
      <c r="CL30" s="661"/>
      <c r="CM30" s="661"/>
      <c r="CN30" s="661"/>
      <c r="CO30" s="661"/>
      <c r="CP30" s="661"/>
      <c r="CQ30" s="662"/>
      <c r="CR30" s="645">
        <v>2920235</v>
      </c>
      <c r="CS30" s="646"/>
      <c r="CT30" s="646"/>
      <c r="CU30" s="646"/>
      <c r="CV30" s="646"/>
      <c r="CW30" s="646"/>
      <c r="CX30" s="646"/>
      <c r="CY30" s="647"/>
      <c r="CZ30" s="650">
        <v>8.6</v>
      </c>
      <c r="DA30" s="679"/>
      <c r="DB30" s="679"/>
      <c r="DC30" s="683"/>
      <c r="DD30" s="654">
        <v>2816387</v>
      </c>
      <c r="DE30" s="646"/>
      <c r="DF30" s="646"/>
      <c r="DG30" s="646"/>
      <c r="DH30" s="646"/>
      <c r="DI30" s="646"/>
      <c r="DJ30" s="646"/>
      <c r="DK30" s="647"/>
      <c r="DL30" s="654">
        <v>2816387</v>
      </c>
      <c r="DM30" s="646"/>
      <c r="DN30" s="646"/>
      <c r="DO30" s="646"/>
      <c r="DP30" s="646"/>
      <c r="DQ30" s="646"/>
      <c r="DR30" s="646"/>
      <c r="DS30" s="646"/>
      <c r="DT30" s="646"/>
      <c r="DU30" s="646"/>
      <c r="DV30" s="647"/>
      <c r="DW30" s="650">
        <v>14.2</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4772104</v>
      </c>
      <c r="S31" s="646"/>
      <c r="T31" s="646"/>
      <c r="U31" s="646"/>
      <c r="V31" s="646"/>
      <c r="W31" s="646"/>
      <c r="X31" s="646"/>
      <c r="Y31" s="647"/>
      <c r="Z31" s="648">
        <v>14</v>
      </c>
      <c r="AA31" s="648"/>
      <c r="AB31" s="648"/>
      <c r="AC31" s="648"/>
      <c r="AD31" s="649" t="s">
        <v>127</v>
      </c>
      <c r="AE31" s="649"/>
      <c r="AF31" s="649"/>
      <c r="AG31" s="649"/>
      <c r="AH31" s="649"/>
      <c r="AI31" s="649"/>
      <c r="AJ31" s="649"/>
      <c r="AK31" s="649"/>
      <c r="AL31" s="650" t="s">
        <v>248</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13">
        <v>99.3</v>
      </c>
      <c r="BH31" s="700"/>
      <c r="BI31" s="700"/>
      <c r="BJ31" s="700"/>
      <c r="BK31" s="700"/>
      <c r="BL31" s="700"/>
      <c r="BM31" s="640">
        <v>95.8</v>
      </c>
      <c r="BN31" s="700"/>
      <c r="BO31" s="700"/>
      <c r="BP31" s="700"/>
      <c r="BQ31" s="701"/>
      <c r="BR31" s="713">
        <v>99.2</v>
      </c>
      <c r="BS31" s="700"/>
      <c r="BT31" s="700"/>
      <c r="BU31" s="700"/>
      <c r="BV31" s="700"/>
      <c r="BW31" s="700"/>
      <c r="BX31" s="640">
        <v>95.5</v>
      </c>
      <c r="BY31" s="700"/>
      <c r="BZ31" s="700"/>
      <c r="CA31" s="700"/>
      <c r="CB31" s="701"/>
      <c r="CD31" s="691"/>
      <c r="CE31" s="692"/>
      <c r="CF31" s="660" t="s">
        <v>314</v>
      </c>
      <c r="CG31" s="661"/>
      <c r="CH31" s="661"/>
      <c r="CI31" s="661"/>
      <c r="CJ31" s="661"/>
      <c r="CK31" s="661"/>
      <c r="CL31" s="661"/>
      <c r="CM31" s="661"/>
      <c r="CN31" s="661"/>
      <c r="CO31" s="661"/>
      <c r="CP31" s="661"/>
      <c r="CQ31" s="662"/>
      <c r="CR31" s="645">
        <v>236625</v>
      </c>
      <c r="CS31" s="681"/>
      <c r="CT31" s="681"/>
      <c r="CU31" s="681"/>
      <c r="CV31" s="681"/>
      <c r="CW31" s="681"/>
      <c r="CX31" s="681"/>
      <c r="CY31" s="682"/>
      <c r="CZ31" s="650">
        <v>0.7</v>
      </c>
      <c r="DA31" s="679"/>
      <c r="DB31" s="679"/>
      <c r="DC31" s="683"/>
      <c r="DD31" s="654">
        <v>224834</v>
      </c>
      <c r="DE31" s="681"/>
      <c r="DF31" s="681"/>
      <c r="DG31" s="681"/>
      <c r="DH31" s="681"/>
      <c r="DI31" s="681"/>
      <c r="DJ31" s="681"/>
      <c r="DK31" s="682"/>
      <c r="DL31" s="654">
        <v>224834</v>
      </c>
      <c r="DM31" s="681"/>
      <c r="DN31" s="681"/>
      <c r="DO31" s="681"/>
      <c r="DP31" s="681"/>
      <c r="DQ31" s="681"/>
      <c r="DR31" s="681"/>
      <c r="DS31" s="681"/>
      <c r="DT31" s="681"/>
      <c r="DU31" s="681"/>
      <c r="DV31" s="682"/>
      <c r="DW31" s="650">
        <v>1.1000000000000001</v>
      </c>
      <c r="DX31" s="679"/>
      <c r="DY31" s="679"/>
      <c r="DZ31" s="679"/>
      <c r="EA31" s="679"/>
      <c r="EB31" s="679"/>
      <c r="EC31" s="680"/>
    </row>
    <row r="32" spans="2:133" ht="11.25" customHeight="1" x14ac:dyDescent="0.15">
      <c r="B32" s="695" t="s">
        <v>315</v>
      </c>
      <c r="C32" s="696"/>
      <c r="D32" s="696"/>
      <c r="E32" s="696"/>
      <c r="F32" s="696"/>
      <c r="G32" s="696"/>
      <c r="H32" s="696"/>
      <c r="I32" s="696"/>
      <c r="J32" s="696"/>
      <c r="K32" s="696"/>
      <c r="L32" s="696"/>
      <c r="M32" s="696"/>
      <c r="N32" s="696"/>
      <c r="O32" s="696"/>
      <c r="P32" s="696"/>
      <c r="Q32" s="697"/>
      <c r="R32" s="645">
        <v>770</v>
      </c>
      <c r="S32" s="646"/>
      <c r="T32" s="646"/>
      <c r="U32" s="646"/>
      <c r="V32" s="646"/>
      <c r="W32" s="646"/>
      <c r="X32" s="646"/>
      <c r="Y32" s="647"/>
      <c r="Z32" s="648">
        <v>0</v>
      </c>
      <c r="AA32" s="648"/>
      <c r="AB32" s="648"/>
      <c r="AC32" s="648"/>
      <c r="AD32" s="649">
        <v>770</v>
      </c>
      <c r="AE32" s="649"/>
      <c r="AF32" s="649"/>
      <c r="AG32" s="649"/>
      <c r="AH32" s="649"/>
      <c r="AI32" s="649"/>
      <c r="AJ32" s="649"/>
      <c r="AK32" s="649"/>
      <c r="AL32" s="650">
        <v>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99.4</v>
      </c>
      <c r="BH32" s="681"/>
      <c r="BI32" s="681"/>
      <c r="BJ32" s="681"/>
      <c r="BK32" s="681"/>
      <c r="BL32" s="681"/>
      <c r="BM32" s="651">
        <v>96.5</v>
      </c>
      <c r="BN32" s="711"/>
      <c r="BO32" s="711"/>
      <c r="BP32" s="711"/>
      <c r="BQ32" s="712"/>
      <c r="BR32" s="714">
        <v>99.3</v>
      </c>
      <c r="BS32" s="681"/>
      <c r="BT32" s="681"/>
      <c r="BU32" s="681"/>
      <c r="BV32" s="681"/>
      <c r="BW32" s="681"/>
      <c r="BX32" s="651">
        <v>96.4</v>
      </c>
      <c r="BY32" s="711"/>
      <c r="BZ32" s="711"/>
      <c r="CA32" s="711"/>
      <c r="CB32" s="712"/>
      <c r="CD32" s="693"/>
      <c r="CE32" s="694"/>
      <c r="CF32" s="660" t="s">
        <v>318</v>
      </c>
      <c r="CG32" s="661"/>
      <c r="CH32" s="661"/>
      <c r="CI32" s="661"/>
      <c r="CJ32" s="661"/>
      <c r="CK32" s="661"/>
      <c r="CL32" s="661"/>
      <c r="CM32" s="661"/>
      <c r="CN32" s="661"/>
      <c r="CO32" s="661"/>
      <c r="CP32" s="661"/>
      <c r="CQ32" s="662"/>
      <c r="CR32" s="645" t="s">
        <v>127</v>
      </c>
      <c r="CS32" s="646"/>
      <c r="CT32" s="646"/>
      <c r="CU32" s="646"/>
      <c r="CV32" s="646"/>
      <c r="CW32" s="646"/>
      <c r="CX32" s="646"/>
      <c r="CY32" s="647"/>
      <c r="CZ32" s="650" t="s">
        <v>127</v>
      </c>
      <c r="DA32" s="679"/>
      <c r="DB32" s="679"/>
      <c r="DC32" s="683"/>
      <c r="DD32" s="654" t="s">
        <v>127</v>
      </c>
      <c r="DE32" s="646"/>
      <c r="DF32" s="646"/>
      <c r="DG32" s="646"/>
      <c r="DH32" s="646"/>
      <c r="DI32" s="646"/>
      <c r="DJ32" s="646"/>
      <c r="DK32" s="647"/>
      <c r="DL32" s="654" t="s">
        <v>127</v>
      </c>
      <c r="DM32" s="646"/>
      <c r="DN32" s="646"/>
      <c r="DO32" s="646"/>
      <c r="DP32" s="646"/>
      <c r="DQ32" s="646"/>
      <c r="DR32" s="646"/>
      <c r="DS32" s="646"/>
      <c r="DT32" s="646"/>
      <c r="DU32" s="646"/>
      <c r="DV32" s="647"/>
      <c r="DW32" s="650" t="s">
        <v>248</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2351708</v>
      </c>
      <c r="S33" s="646"/>
      <c r="T33" s="646"/>
      <c r="U33" s="646"/>
      <c r="V33" s="646"/>
      <c r="W33" s="646"/>
      <c r="X33" s="646"/>
      <c r="Y33" s="647"/>
      <c r="Z33" s="648">
        <v>6.9</v>
      </c>
      <c r="AA33" s="648"/>
      <c r="AB33" s="648"/>
      <c r="AC33" s="648"/>
      <c r="AD33" s="649" t="s">
        <v>127</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99.2</v>
      </c>
      <c r="BH33" s="716"/>
      <c r="BI33" s="716"/>
      <c r="BJ33" s="716"/>
      <c r="BK33" s="716"/>
      <c r="BL33" s="716"/>
      <c r="BM33" s="717">
        <v>95.3</v>
      </c>
      <c r="BN33" s="716"/>
      <c r="BO33" s="716"/>
      <c r="BP33" s="716"/>
      <c r="BQ33" s="718"/>
      <c r="BR33" s="715">
        <v>99.1</v>
      </c>
      <c r="BS33" s="716"/>
      <c r="BT33" s="716"/>
      <c r="BU33" s="716"/>
      <c r="BV33" s="716"/>
      <c r="BW33" s="716"/>
      <c r="BX33" s="717">
        <v>94.7</v>
      </c>
      <c r="BY33" s="716"/>
      <c r="BZ33" s="716"/>
      <c r="CA33" s="716"/>
      <c r="CB33" s="718"/>
      <c r="CD33" s="660" t="s">
        <v>321</v>
      </c>
      <c r="CE33" s="661"/>
      <c r="CF33" s="661"/>
      <c r="CG33" s="661"/>
      <c r="CH33" s="661"/>
      <c r="CI33" s="661"/>
      <c r="CJ33" s="661"/>
      <c r="CK33" s="661"/>
      <c r="CL33" s="661"/>
      <c r="CM33" s="661"/>
      <c r="CN33" s="661"/>
      <c r="CO33" s="661"/>
      <c r="CP33" s="661"/>
      <c r="CQ33" s="662"/>
      <c r="CR33" s="645">
        <v>12437455</v>
      </c>
      <c r="CS33" s="681"/>
      <c r="CT33" s="681"/>
      <c r="CU33" s="681"/>
      <c r="CV33" s="681"/>
      <c r="CW33" s="681"/>
      <c r="CX33" s="681"/>
      <c r="CY33" s="682"/>
      <c r="CZ33" s="650">
        <v>36.6</v>
      </c>
      <c r="DA33" s="679"/>
      <c r="DB33" s="679"/>
      <c r="DC33" s="683"/>
      <c r="DD33" s="654">
        <v>8952982</v>
      </c>
      <c r="DE33" s="681"/>
      <c r="DF33" s="681"/>
      <c r="DG33" s="681"/>
      <c r="DH33" s="681"/>
      <c r="DI33" s="681"/>
      <c r="DJ33" s="681"/>
      <c r="DK33" s="682"/>
      <c r="DL33" s="654">
        <v>7112732</v>
      </c>
      <c r="DM33" s="681"/>
      <c r="DN33" s="681"/>
      <c r="DO33" s="681"/>
      <c r="DP33" s="681"/>
      <c r="DQ33" s="681"/>
      <c r="DR33" s="681"/>
      <c r="DS33" s="681"/>
      <c r="DT33" s="681"/>
      <c r="DU33" s="681"/>
      <c r="DV33" s="682"/>
      <c r="DW33" s="650">
        <v>35.700000000000003</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368956</v>
      </c>
      <c r="S34" s="646"/>
      <c r="T34" s="646"/>
      <c r="U34" s="646"/>
      <c r="V34" s="646"/>
      <c r="W34" s="646"/>
      <c r="X34" s="646"/>
      <c r="Y34" s="647"/>
      <c r="Z34" s="648">
        <v>1.1000000000000001</v>
      </c>
      <c r="AA34" s="648"/>
      <c r="AB34" s="648"/>
      <c r="AC34" s="648"/>
      <c r="AD34" s="649">
        <v>3428</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5341321</v>
      </c>
      <c r="CS34" s="646"/>
      <c r="CT34" s="646"/>
      <c r="CU34" s="646"/>
      <c r="CV34" s="646"/>
      <c r="CW34" s="646"/>
      <c r="CX34" s="646"/>
      <c r="CY34" s="647"/>
      <c r="CZ34" s="650">
        <v>15.7</v>
      </c>
      <c r="DA34" s="679"/>
      <c r="DB34" s="679"/>
      <c r="DC34" s="683"/>
      <c r="DD34" s="654">
        <v>4261083</v>
      </c>
      <c r="DE34" s="646"/>
      <c r="DF34" s="646"/>
      <c r="DG34" s="646"/>
      <c r="DH34" s="646"/>
      <c r="DI34" s="646"/>
      <c r="DJ34" s="646"/>
      <c r="DK34" s="647"/>
      <c r="DL34" s="654">
        <v>3197660</v>
      </c>
      <c r="DM34" s="646"/>
      <c r="DN34" s="646"/>
      <c r="DO34" s="646"/>
      <c r="DP34" s="646"/>
      <c r="DQ34" s="646"/>
      <c r="DR34" s="646"/>
      <c r="DS34" s="646"/>
      <c r="DT34" s="646"/>
      <c r="DU34" s="646"/>
      <c r="DV34" s="647"/>
      <c r="DW34" s="650">
        <v>16.100000000000001</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108286</v>
      </c>
      <c r="S35" s="646"/>
      <c r="T35" s="646"/>
      <c r="U35" s="646"/>
      <c r="V35" s="646"/>
      <c r="W35" s="646"/>
      <c r="X35" s="646"/>
      <c r="Y35" s="647"/>
      <c r="Z35" s="648">
        <v>0.3</v>
      </c>
      <c r="AA35" s="648"/>
      <c r="AB35" s="648"/>
      <c r="AC35" s="648"/>
      <c r="AD35" s="649" t="s">
        <v>127</v>
      </c>
      <c r="AE35" s="649"/>
      <c r="AF35" s="649"/>
      <c r="AG35" s="649"/>
      <c r="AH35" s="649"/>
      <c r="AI35" s="649"/>
      <c r="AJ35" s="649"/>
      <c r="AK35" s="649"/>
      <c r="AL35" s="650" t="s">
        <v>248</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241162</v>
      </c>
      <c r="CS35" s="681"/>
      <c r="CT35" s="681"/>
      <c r="CU35" s="681"/>
      <c r="CV35" s="681"/>
      <c r="CW35" s="681"/>
      <c r="CX35" s="681"/>
      <c r="CY35" s="682"/>
      <c r="CZ35" s="650">
        <v>0.7</v>
      </c>
      <c r="DA35" s="679"/>
      <c r="DB35" s="679"/>
      <c r="DC35" s="683"/>
      <c r="DD35" s="654">
        <v>165060</v>
      </c>
      <c r="DE35" s="681"/>
      <c r="DF35" s="681"/>
      <c r="DG35" s="681"/>
      <c r="DH35" s="681"/>
      <c r="DI35" s="681"/>
      <c r="DJ35" s="681"/>
      <c r="DK35" s="682"/>
      <c r="DL35" s="654">
        <v>165060</v>
      </c>
      <c r="DM35" s="681"/>
      <c r="DN35" s="681"/>
      <c r="DO35" s="681"/>
      <c r="DP35" s="681"/>
      <c r="DQ35" s="681"/>
      <c r="DR35" s="681"/>
      <c r="DS35" s="681"/>
      <c r="DT35" s="681"/>
      <c r="DU35" s="681"/>
      <c r="DV35" s="682"/>
      <c r="DW35" s="650">
        <v>0.8</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776049</v>
      </c>
      <c r="S36" s="646"/>
      <c r="T36" s="646"/>
      <c r="U36" s="646"/>
      <c r="V36" s="646"/>
      <c r="W36" s="646"/>
      <c r="X36" s="646"/>
      <c r="Y36" s="647"/>
      <c r="Z36" s="648">
        <v>2.2999999999999998</v>
      </c>
      <c r="AA36" s="648"/>
      <c r="AB36" s="648"/>
      <c r="AC36" s="648"/>
      <c r="AD36" s="649" t="s">
        <v>248</v>
      </c>
      <c r="AE36" s="649"/>
      <c r="AF36" s="649"/>
      <c r="AG36" s="649"/>
      <c r="AH36" s="649"/>
      <c r="AI36" s="649"/>
      <c r="AJ36" s="649"/>
      <c r="AK36" s="649"/>
      <c r="AL36" s="650" t="s">
        <v>248</v>
      </c>
      <c r="AM36" s="651"/>
      <c r="AN36" s="651"/>
      <c r="AO36" s="652"/>
      <c r="AP36" s="235"/>
      <c r="AQ36" s="719" t="s">
        <v>329</v>
      </c>
      <c r="AR36" s="720"/>
      <c r="AS36" s="720"/>
      <c r="AT36" s="720"/>
      <c r="AU36" s="720"/>
      <c r="AV36" s="720"/>
      <c r="AW36" s="720"/>
      <c r="AX36" s="720"/>
      <c r="AY36" s="721"/>
      <c r="AZ36" s="634">
        <v>3850381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1489</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2199887</v>
      </c>
      <c r="CS36" s="646"/>
      <c r="CT36" s="646"/>
      <c r="CU36" s="646"/>
      <c r="CV36" s="646"/>
      <c r="CW36" s="646"/>
      <c r="CX36" s="646"/>
      <c r="CY36" s="647"/>
      <c r="CZ36" s="650">
        <v>6.5</v>
      </c>
      <c r="DA36" s="679"/>
      <c r="DB36" s="679"/>
      <c r="DC36" s="683"/>
      <c r="DD36" s="654">
        <v>1146992</v>
      </c>
      <c r="DE36" s="646"/>
      <c r="DF36" s="646"/>
      <c r="DG36" s="646"/>
      <c r="DH36" s="646"/>
      <c r="DI36" s="646"/>
      <c r="DJ36" s="646"/>
      <c r="DK36" s="647"/>
      <c r="DL36" s="654">
        <v>701562</v>
      </c>
      <c r="DM36" s="646"/>
      <c r="DN36" s="646"/>
      <c r="DO36" s="646"/>
      <c r="DP36" s="646"/>
      <c r="DQ36" s="646"/>
      <c r="DR36" s="646"/>
      <c r="DS36" s="646"/>
      <c r="DT36" s="646"/>
      <c r="DU36" s="646"/>
      <c r="DV36" s="647"/>
      <c r="DW36" s="650">
        <v>3.5</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1517461</v>
      </c>
      <c r="S37" s="646"/>
      <c r="T37" s="646"/>
      <c r="U37" s="646"/>
      <c r="V37" s="646"/>
      <c r="W37" s="646"/>
      <c r="X37" s="646"/>
      <c r="Y37" s="647"/>
      <c r="Z37" s="648">
        <v>4.4000000000000004</v>
      </c>
      <c r="AA37" s="648"/>
      <c r="AB37" s="648"/>
      <c r="AC37" s="648"/>
      <c r="AD37" s="649" t="s">
        <v>248</v>
      </c>
      <c r="AE37" s="649"/>
      <c r="AF37" s="649"/>
      <c r="AG37" s="649"/>
      <c r="AH37" s="649"/>
      <c r="AI37" s="649"/>
      <c r="AJ37" s="649"/>
      <c r="AK37" s="649"/>
      <c r="AL37" s="650" t="s">
        <v>127</v>
      </c>
      <c r="AM37" s="651"/>
      <c r="AN37" s="651"/>
      <c r="AO37" s="652"/>
      <c r="AQ37" s="723" t="s">
        <v>333</v>
      </c>
      <c r="AR37" s="724"/>
      <c r="AS37" s="724"/>
      <c r="AT37" s="724"/>
      <c r="AU37" s="724"/>
      <c r="AV37" s="724"/>
      <c r="AW37" s="724"/>
      <c r="AX37" s="724"/>
      <c r="AY37" s="725"/>
      <c r="AZ37" s="645">
        <v>475710</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-86356</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138244</v>
      </c>
      <c r="CS37" s="681"/>
      <c r="CT37" s="681"/>
      <c r="CU37" s="681"/>
      <c r="CV37" s="681"/>
      <c r="CW37" s="681"/>
      <c r="CX37" s="681"/>
      <c r="CY37" s="682"/>
      <c r="CZ37" s="650">
        <v>0.4</v>
      </c>
      <c r="DA37" s="679"/>
      <c r="DB37" s="679"/>
      <c r="DC37" s="683"/>
      <c r="DD37" s="654">
        <v>118509</v>
      </c>
      <c r="DE37" s="681"/>
      <c r="DF37" s="681"/>
      <c r="DG37" s="681"/>
      <c r="DH37" s="681"/>
      <c r="DI37" s="681"/>
      <c r="DJ37" s="681"/>
      <c r="DK37" s="682"/>
      <c r="DL37" s="654">
        <v>118212</v>
      </c>
      <c r="DM37" s="681"/>
      <c r="DN37" s="681"/>
      <c r="DO37" s="681"/>
      <c r="DP37" s="681"/>
      <c r="DQ37" s="681"/>
      <c r="DR37" s="681"/>
      <c r="DS37" s="681"/>
      <c r="DT37" s="681"/>
      <c r="DU37" s="681"/>
      <c r="DV37" s="682"/>
      <c r="DW37" s="650">
        <v>0.6</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910780</v>
      </c>
      <c r="S38" s="646"/>
      <c r="T38" s="646"/>
      <c r="U38" s="646"/>
      <c r="V38" s="646"/>
      <c r="W38" s="646"/>
      <c r="X38" s="646"/>
      <c r="Y38" s="647"/>
      <c r="Z38" s="648">
        <v>2.7</v>
      </c>
      <c r="AA38" s="648"/>
      <c r="AB38" s="648"/>
      <c r="AC38" s="648"/>
      <c r="AD38" s="649">
        <v>1019</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26293</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9123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3813231</v>
      </c>
      <c r="CS38" s="646"/>
      <c r="CT38" s="646"/>
      <c r="CU38" s="646"/>
      <c r="CV38" s="646"/>
      <c r="CW38" s="646"/>
      <c r="CX38" s="646"/>
      <c r="CY38" s="647"/>
      <c r="CZ38" s="650">
        <v>11.2</v>
      </c>
      <c r="DA38" s="679"/>
      <c r="DB38" s="679"/>
      <c r="DC38" s="683"/>
      <c r="DD38" s="654">
        <v>3249502</v>
      </c>
      <c r="DE38" s="646"/>
      <c r="DF38" s="646"/>
      <c r="DG38" s="646"/>
      <c r="DH38" s="646"/>
      <c r="DI38" s="646"/>
      <c r="DJ38" s="646"/>
      <c r="DK38" s="647"/>
      <c r="DL38" s="654">
        <v>3048450</v>
      </c>
      <c r="DM38" s="646"/>
      <c r="DN38" s="646"/>
      <c r="DO38" s="646"/>
      <c r="DP38" s="646"/>
      <c r="DQ38" s="646"/>
      <c r="DR38" s="646"/>
      <c r="DS38" s="646"/>
      <c r="DT38" s="646"/>
      <c r="DU38" s="646"/>
      <c r="DV38" s="647"/>
      <c r="DW38" s="650">
        <v>15.3</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3026500</v>
      </c>
      <c r="S39" s="646"/>
      <c r="T39" s="646"/>
      <c r="U39" s="646"/>
      <c r="V39" s="646"/>
      <c r="W39" s="646"/>
      <c r="X39" s="646"/>
      <c r="Y39" s="647"/>
      <c r="Z39" s="648">
        <v>8.8000000000000007</v>
      </c>
      <c r="AA39" s="648"/>
      <c r="AB39" s="648"/>
      <c r="AC39" s="648"/>
      <c r="AD39" s="649" t="s">
        <v>248</v>
      </c>
      <c r="AE39" s="649"/>
      <c r="AF39" s="649"/>
      <c r="AG39" s="649"/>
      <c r="AH39" s="649"/>
      <c r="AI39" s="649"/>
      <c r="AJ39" s="649"/>
      <c r="AK39" s="649"/>
      <c r="AL39" s="650" t="s">
        <v>127</v>
      </c>
      <c r="AM39" s="651"/>
      <c r="AN39" s="651"/>
      <c r="AO39" s="652"/>
      <c r="AQ39" s="723" t="s">
        <v>341</v>
      </c>
      <c r="AR39" s="724"/>
      <c r="AS39" s="724"/>
      <c r="AT39" s="724"/>
      <c r="AU39" s="724"/>
      <c r="AV39" s="724"/>
      <c r="AW39" s="724"/>
      <c r="AX39" s="724"/>
      <c r="AY39" s="725"/>
      <c r="AZ39" s="645">
        <v>10857</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14398</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251594</v>
      </c>
      <c r="CS39" s="681"/>
      <c r="CT39" s="681"/>
      <c r="CU39" s="681"/>
      <c r="CV39" s="681"/>
      <c r="CW39" s="681"/>
      <c r="CX39" s="681"/>
      <c r="CY39" s="682"/>
      <c r="CZ39" s="650">
        <v>0.7</v>
      </c>
      <c r="DA39" s="679"/>
      <c r="DB39" s="679"/>
      <c r="DC39" s="683"/>
      <c r="DD39" s="654">
        <v>128644</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v>349000</v>
      </c>
      <c r="S40" s="646"/>
      <c r="T40" s="646"/>
      <c r="U40" s="646"/>
      <c r="V40" s="646"/>
      <c r="W40" s="646"/>
      <c r="X40" s="646"/>
      <c r="Y40" s="647"/>
      <c r="Z40" s="648">
        <v>1</v>
      </c>
      <c r="AA40" s="648"/>
      <c r="AB40" s="648"/>
      <c r="AC40" s="648"/>
      <c r="AD40" s="649" t="s">
        <v>248</v>
      </c>
      <c r="AE40" s="649"/>
      <c r="AF40" s="649"/>
      <c r="AG40" s="649"/>
      <c r="AH40" s="649"/>
      <c r="AI40" s="649"/>
      <c r="AJ40" s="649"/>
      <c r="AK40" s="649"/>
      <c r="AL40" s="650" t="s">
        <v>127</v>
      </c>
      <c r="AM40" s="651"/>
      <c r="AN40" s="651"/>
      <c r="AO40" s="652"/>
      <c r="AQ40" s="723" t="s">
        <v>345</v>
      </c>
      <c r="AR40" s="724"/>
      <c r="AS40" s="724"/>
      <c r="AT40" s="724"/>
      <c r="AU40" s="724"/>
      <c r="AV40" s="724"/>
      <c r="AW40" s="724"/>
      <c r="AX40" s="724"/>
      <c r="AY40" s="725"/>
      <c r="AZ40" s="645" t="s">
        <v>127</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95</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590260</v>
      </c>
      <c r="CS40" s="646"/>
      <c r="CT40" s="646"/>
      <c r="CU40" s="646"/>
      <c r="CV40" s="646"/>
      <c r="CW40" s="646"/>
      <c r="CX40" s="646"/>
      <c r="CY40" s="647"/>
      <c r="CZ40" s="650">
        <v>1.7</v>
      </c>
      <c r="DA40" s="679"/>
      <c r="DB40" s="679"/>
      <c r="DC40" s="683"/>
      <c r="DD40" s="654">
        <v>1701</v>
      </c>
      <c r="DE40" s="646"/>
      <c r="DF40" s="646"/>
      <c r="DG40" s="646"/>
      <c r="DH40" s="646"/>
      <c r="DI40" s="646"/>
      <c r="DJ40" s="646"/>
      <c r="DK40" s="647"/>
      <c r="DL40" s="654" t="s">
        <v>127</v>
      </c>
      <c r="DM40" s="646"/>
      <c r="DN40" s="646"/>
      <c r="DO40" s="646"/>
      <c r="DP40" s="646"/>
      <c r="DQ40" s="646"/>
      <c r="DR40" s="646"/>
      <c r="DS40" s="646"/>
      <c r="DT40" s="646"/>
      <c r="DU40" s="646"/>
      <c r="DV40" s="647"/>
      <c r="DW40" s="650" t="s">
        <v>127</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660000</v>
      </c>
      <c r="S41" s="646"/>
      <c r="T41" s="646"/>
      <c r="U41" s="646"/>
      <c r="V41" s="646"/>
      <c r="W41" s="646"/>
      <c r="X41" s="646"/>
      <c r="Y41" s="647"/>
      <c r="Z41" s="648">
        <v>1.9</v>
      </c>
      <c r="AA41" s="648"/>
      <c r="AB41" s="648"/>
      <c r="AC41" s="648"/>
      <c r="AD41" s="649" t="s">
        <v>248</v>
      </c>
      <c r="AE41" s="649"/>
      <c r="AF41" s="649"/>
      <c r="AG41" s="649"/>
      <c r="AH41" s="649"/>
      <c r="AI41" s="649"/>
      <c r="AJ41" s="649"/>
      <c r="AK41" s="649"/>
      <c r="AL41" s="650" t="s">
        <v>248</v>
      </c>
      <c r="AM41" s="651"/>
      <c r="AN41" s="651"/>
      <c r="AO41" s="652"/>
      <c r="AQ41" s="723" t="s">
        <v>350</v>
      </c>
      <c r="AR41" s="724"/>
      <c r="AS41" s="724"/>
      <c r="AT41" s="724"/>
      <c r="AU41" s="724"/>
      <c r="AV41" s="724"/>
      <c r="AW41" s="724"/>
      <c r="AX41" s="724"/>
      <c r="AY41" s="725"/>
      <c r="AZ41" s="645">
        <v>638968</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127</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127</v>
      </c>
      <c r="DA41" s="679"/>
      <c r="DB41" s="679"/>
      <c r="DC41" s="683"/>
      <c r="DD41" s="654"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34203245</v>
      </c>
      <c r="S42" s="731"/>
      <c r="T42" s="731"/>
      <c r="U42" s="731"/>
      <c r="V42" s="731"/>
      <c r="W42" s="731"/>
      <c r="X42" s="731"/>
      <c r="Y42" s="739"/>
      <c r="Z42" s="740">
        <v>100</v>
      </c>
      <c r="AA42" s="740"/>
      <c r="AB42" s="740"/>
      <c r="AC42" s="740"/>
      <c r="AD42" s="741">
        <v>18889353</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2698553</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390</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5393307</v>
      </c>
      <c r="CS42" s="646"/>
      <c r="CT42" s="646"/>
      <c r="CU42" s="646"/>
      <c r="CV42" s="646"/>
      <c r="CW42" s="646"/>
      <c r="CX42" s="646"/>
      <c r="CY42" s="647"/>
      <c r="CZ42" s="650">
        <v>15.9</v>
      </c>
      <c r="DA42" s="651"/>
      <c r="DB42" s="651"/>
      <c r="DC42" s="663"/>
      <c r="DD42" s="654">
        <v>1088756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102682</v>
      </c>
      <c r="CS43" s="681"/>
      <c r="CT43" s="681"/>
      <c r="CU43" s="681"/>
      <c r="CV43" s="681"/>
      <c r="CW43" s="681"/>
      <c r="CX43" s="681"/>
      <c r="CY43" s="682"/>
      <c r="CZ43" s="650">
        <v>0.3</v>
      </c>
      <c r="DA43" s="679"/>
      <c r="DB43" s="679"/>
      <c r="DC43" s="683"/>
      <c r="DD43" s="654">
        <v>64062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5391597</v>
      </c>
      <c r="CS44" s="646"/>
      <c r="CT44" s="646"/>
      <c r="CU44" s="646"/>
      <c r="CV44" s="646"/>
      <c r="CW44" s="646"/>
      <c r="CX44" s="646"/>
      <c r="CY44" s="647"/>
      <c r="CZ44" s="650">
        <v>15.9</v>
      </c>
      <c r="DA44" s="651"/>
      <c r="DB44" s="651"/>
      <c r="DC44" s="663"/>
      <c r="DD44" s="654">
        <v>1088511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2041201</v>
      </c>
      <c r="CS45" s="681"/>
      <c r="CT45" s="681"/>
      <c r="CU45" s="681"/>
      <c r="CV45" s="681"/>
      <c r="CW45" s="681"/>
      <c r="CX45" s="681"/>
      <c r="CY45" s="682"/>
      <c r="CZ45" s="650">
        <v>6</v>
      </c>
      <c r="DA45" s="679"/>
      <c r="DB45" s="679"/>
      <c r="DC45" s="683"/>
      <c r="DD45" s="654">
        <v>151989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3277504</v>
      </c>
      <c r="CS46" s="646"/>
      <c r="CT46" s="646"/>
      <c r="CU46" s="646"/>
      <c r="CV46" s="646"/>
      <c r="CW46" s="646"/>
      <c r="CX46" s="646"/>
      <c r="CY46" s="647"/>
      <c r="CZ46" s="650">
        <v>9.6999999999999993</v>
      </c>
      <c r="DA46" s="651"/>
      <c r="DB46" s="651"/>
      <c r="DC46" s="663"/>
      <c r="DD46" s="654">
        <v>928184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1710</v>
      </c>
      <c r="CS47" s="681"/>
      <c r="CT47" s="681"/>
      <c r="CU47" s="681"/>
      <c r="CV47" s="681"/>
      <c r="CW47" s="681"/>
      <c r="CX47" s="681"/>
      <c r="CY47" s="682"/>
      <c r="CZ47" s="650">
        <v>0</v>
      </c>
      <c r="DA47" s="679"/>
      <c r="DB47" s="679"/>
      <c r="DC47" s="683"/>
      <c r="DD47" s="654">
        <v>245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248</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33950340</v>
      </c>
      <c r="CS49" s="716"/>
      <c r="CT49" s="716"/>
      <c r="CU49" s="716"/>
      <c r="CV49" s="716"/>
      <c r="CW49" s="716"/>
      <c r="CX49" s="716"/>
      <c r="CY49" s="747"/>
      <c r="CZ49" s="742">
        <v>100</v>
      </c>
      <c r="DA49" s="748"/>
      <c r="DB49" s="748"/>
      <c r="DC49" s="749"/>
      <c r="DD49" s="750">
        <v>21495277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k7FZJT2S/DRW+BeI6+1nBszk9gWuoYSF7MjW8ODxXfXmuZzQnZnto/RN8F7yz7c9PJwIHRKZrsgCR9ttz9nJA==" saltValue="LJ0kCAQn5ikluUUqFZgQ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election activeCell="W12" sqref="W12:AB1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33794</v>
      </c>
      <c r="R7" s="781"/>
      <c r="S7" s="781"/>
      <c r="T7" s="781"/>
      <c r="U7" s="781"/>
      <c r="V7" s="781">
        <v>33565</v>
      </c>
      <c r="W7" s="781"/>
      <c r="X7" s="781"/>
      <c r="Y7" s="781"/>
      <c r="Z7" s="781"/>
      <c r="AA7" s="781">
        <v>229</v>
      </c>
      <c r="AB7" s="781"/>
      <c r="AC7" s="781"/>
      <c r="AD7" s="781"/>
      <c r="AE7" s="782"/>
      <c r="AF7" s="783">
        <v>94</v>
      </c>
      <c r="AG7" s="784"/>
      <c r="AH7" s="784"/>
      <c r="AI7" s="784"/>
      <c r="AJ7" s="785"/>
      <c r="AK7" s="820">
        <v>696</v>
      </c>
      <c r="AL7" s="821"/>
      <c r="AM7" s="821"/>
      <c r="AN7" s="821"/>
      <c r="AO7" s="821"/>
      <c r="AP7" s="821">
        <v>36356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605</v>
      </c>
      <c r="BT7" s="825"/>
      <c r="BU7" s="825"/>
      <c r="BV7" s="825"/>
      <c r="BW7" s="825"/>
      <c r="BX7" s="825"/>
      <c r="BY7" s="825"/>
      <c r="BZ7" s="825"/>
      <c r="CA7" s="825"/>
      <c r="CB7" s="825"/>
      <c r="CC7" s="825"/>
      <c r="CD7" s="825"/>
      <c r="CE7" s="825"/>
      <c r="CF7" s="825"/>
      <c r="CG7" s="826"/>
      <c r="CH7" s="817">
        <v>2</v>
      </c>
      <c r="CI7" s="818"/>
      <c r="CJ7" s="818"/>
      <c r="CK7" s="818"/>
      <c r="CL7" s="819"/>
      <c r="CM7" s="817">
        <v>109</v>
      </c>
      <c r="CN7" s="818"/>
      <c r="CO7" s="818"/>
      <c r="CP7" s="818"/>
      <c r="CQ7" s="819"/>
      <c r="CR7" s="817">
        <v>5</v>
      </c>
      <c r="CS7" s="818"/>
      <c r="CT7" s="818"/>
      <c r="CU7" s="818"/>
      <c r="CV7" s="819"/>
      <c r="CW7" s="817" t="s">
        <v>613</v>
      </c>
      <c r="CX7" s="818"/>
      <c r="CY7" s="818"/>
      <c r="CZ7" s="818"/>
      <c r="DA7" s="819"/>
      <c r="DB7" s="817" t="s">
        <v>613</v>
      </c>
      <c r="DC7" s="818"/>
      <c r="DD7" s="818"/>
      <c r="DE7" s="818"/>
      <c r="DF7" s="819"/>
      <c r="DG7" s="817">
        <v>580</v>
      </c>
      <c r="DH7" s="818"/>
      <c r="DI7" s="818"/>
      <c r="DJ7" s="818"/>
      <c r="DK7" s="819"/>
      <c r="DL7" s="817" t="s">
        <v>613</v>
      </c>
      <c r="DM7" s="818"/>
      <c r="DN7" s="818"/>
      <c r="DO7" s="818"/>
      <c r="DP7" s="819"/>
      <c r="DQ7" s="817">
        <v>568</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9</v>
      </c>
      <c r="R8" s="805"/>
      <c r="S8" s="805"/>
      <c r="T8" s="805"/>
      <c r="U8" s="805"/>
      <c r="V8" s="805">
        <v>2</v>
      </c>
      <c r="W8" s="805"/>
      <c r="X8" s="805"/>
      <c r="Y8" s="805"/>
      <c r="Z8" s="805"/>
      <c r="AA8" s="805">
        <f>Q8-V8</f>
        <v>7</v>
      </c>
      <c r="AB8" s="805"/>
      <c r="AC8" s="805"/>
      <c r="AD8" s="805"/>
      <c r="AE8" s="806"/>
      <c r="AF8" s="807">
        <v>7</v>
      </c>
      <c r="AG8" s="808"/>
      <c r="AH8" s="808"/>
      <c r="AI8" s="808"/>
      <c r="AJ8" s="809"/>
      <c r="AK8" s="810" t="s">
        <v>613</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606</v>
      </c>
      <c r="BT8" s="815"/>
      <c r="BU8" s="815"/>
      <c r="BV8" s="815"/>
      <c r="BW8" s="815"/>
      <c r="BX8" s="815"/>
      <c r="BY8" s="815"/>
      <c r="BZ8" s="815"/>
      <c r="CA8" s="815"/>
      <c r="CB8" s="815"/>
      <c r="CC8" s="815"/>
      <c r="CD8" s="815"/>
      <c r="CE8" s="815"/>
      <c r="CF8" s="815"/>
      <c r="CG8" s="816"/>
      <c r="CH8" s="827">
        <v>30</v>
      </c>
      <c r="CI8" s="828"/>
      <c r="CJ8" s="828"/>
      <c r="CK8" s="828"/>
      <c r="CL8" s="829"/>
      <c r="CM8" s="827">
        <v>525</v>
      </c>
      <c r="CN8" s="828"/>
      <c r="CO8" s="828"/>
      <c r="CP8" s="828"/>
      <c r="CQ8" s="829"/>
      <c r="CR8" s="827">
        <v>1681</v>
      </c>
      <c r="CS8" s="828"/>
      <c r="CT8" s="828"/>
      <c r="CU8" s="828"/>
      <c r="CV8" s="829"/>
      <c r="CW8" s="827" t="s">
        <v>613</v>
      </c>
      <c r="CX8" s="828"/>
      <c r="CY8" s="828"/>
      <c r="CZ8" s="828"/>
      <c r="DA8" s="829"/>
      <c r="DB8" s="827" t="s">
        <v>613</v>
      </c>
      <c r="DC8" s="828"/>
      <c r="DD8" s="828"/>
      <c r="DE8" s="828"/>
      <c r="DF8" s="829"/>
      <c r="DG8" s="827" t="s">
        <v>613</v>
      </c>
      <c r="DH8" s="828"/>
      <c r="DI8" s="828"/>
      <c r="DJ8" s="828"/>
      <c r="DK8" s="829"/>
      <c r="DL8" s="827" t="s">
        <v>613</v>
      </c>
      <c r="DM8" s="828"/>
      <c r="DN8" s="828"/>
      <c r="DO8" s="828"/>
      <c r="DP8" s="829"/>
      <c r="DQ8" s="827" t="s">
        <v>613</v>
      </c>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6</v>
      </c>
      <c r="R9" s="805"/>
      <c r="S9" s="805"/>
      <c r="T9" s="805"/>
      <c r="U9" s="805"/>
      <c r="V9" s="805">
        <v>6</v>
      </c>
      <c r="W9" s="805"/>
      <c r="X9" s="805"/>
      <c r="Y9" s="805"/>
      <c r="Z9" s="805"/>
      <c r="AA9" s="805">
        <f t="shared" ref="AA9:AA15" si="0">Q9-V9</f>
        <v>0</v>
      </c>
      <c r="AB9" s="805"/>
      <c r="AC9" s="805"/>
      <c r="AD9" s="805"/>
      <c r="AE9" s="806"/>
      <c r="AF9" s="807">
        <v>0</v>
      </c>
      <c r="AG9" s="808"/>
      <c r="AH9" s="808"/>
      <c r="AI9" s="808"/>
      <c r="AJ9" s="809"/>
      <c r="AK9" s="810">
        <v>1</v>
      </c>
      <c r="AL9" s="811"/>
      <c r="AM9" s="811"/>
      <c r="AN9" s="811"/>
      <c r="AO9" s="811"/>
      <c r="AP9" s="811" t="s">
        <v>536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392</v>
      </c>
      <c r="C10" s="802"/>
      <c r="D10" s="802"/>
      <c r="E10" s="802"/>
      <c r="F10" s="802"/>
      <c r="G10" s="802"/>
      <c r="H10" s="802"/>
      <c r="I10" s="802"/>
      <c r="J10" s="802"/>
      <c r="K10" s="802"/>
      <c r="L10" s="802"/>
      <c r="M10" s="802"/>
      <c r="N10" s="802"/>
      <c r="O10" s="802"/>
      <c r="P10" s="803"/>
      <c r="Q10" s="804">
        <v>316</v>
      </c>
      <c r="R10" s="805"/>
      <c r="S10" s="805"/>
      <c r="T10" s="805"/>
      <c r="U10" s="805"/>
      <c r="V10" s="805">
        <v>315</v>
      </c>
      <c r="W10" s="805"/>
      <c r="X10" s="805"/>
      <c r="Y10" s="805"/>
      <c r="Z10" s="805"/>
      <c r="AA10" s="805">
        <f t="shared" si="0"/>
        <v>1</v>
      </c>
      <c r="AB10" s="805"/>
      <c r="AC10" s="805"/>
      <c r="AD10" s="805"/>
      <c r="AE10" s="806"/>
      <c r="AF10" s="807">
        <v>1</v>
      </c>
      <c r="AG10" s="808"/>
      <c r="AH10" s="808"/>
      <c r="AI10" s="808"/>
      <c r="AJ10" s="809"/>
      <c r="AK10" s="810">
        <v>7</v>
      </c>
      <c r="AL10" s="811"/>
      <c r="AM10" s="811"/>
      <c r="AN10" s="811"/>
      <c r="AO10" s="811"/>
      <c r="AP10" s="811" t="s">
        <v>536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t="s">
        <v>393</v>
      </c>
      <c r="C11" s="802"/>
      <c r="D11" s="802"/>
      <c r="E11" s="802"/>
      <c r="F11" s="802"/>
      <c r="G11" s="802"/>
      <c r="H11" s="802"/>
      <c r="I11" s="802"/>
      <c r="J11" s="802"/>
      <c r="K11" s="802"/>
      <c r="L11" s="802"/>
      <c r="M11" s="802"/>
      <c r="N11" s="802"/>
      <c r="O11" s="802"/>
      <c r="P11" s="803"/>
      <c r="Q11" s="804">
        <v>10</v>
      </c>
      <c r="R11" s="805"/>
      <c r="S11" s="805"/>
      <c r="T11" s="805"/>
      <c r="U11" s="805"/>
      <c r="V11" s="805">
        <v>10</v>
      </c>
      <c r="W11" s="805"/>
      <c r="X11" s="805"/>
      <c r="Y11" s="805"/>
      <c r="Z11" s="805"/>
      <c r="AA11" s="805">
        <f t="shared" si="0"/>
        <v>0</v>
      </c>
      <c r="AB11" s="805"/>
      <c r="AC11" s="805"/>
      <c r="AD11" s="805"/>
      <c r="AE11" s="806"/>
      <c r="AF11" s="807">
        <v>0</v>
      </c>
      <c r="AG11" s="808"/>
      <c r="AH11" s="808"/>
      <c r="AI11" s="808"/>
      <c r="AJ11" s="809"/>
      <c r="AK11" s="810">
        <v>3</v>
      </c>
      <c r="AL11" s="811"/>
      <c r="AM11" s="811"/>
      <c r="AN11" s="811"/>
      <c r="AO11" s="811"/>
      <c r="AP11" s="811" t="s">
        <v>536</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t="s">
        <v>394</v>
      </c>
      <c r="C12" s="802"/>
      <c r="D12" s="802"/>
      <c r="E12" s="802"/>
      <c r="F12" s="802"/>
      <c r="G12" s="802"/>
      <c r="H12" s="802"/>
      <c r="I12" s="802"/>
      <c r="J12" s="802"/>
      <c r="K12" s="802"/>
      <c r="L12" s="802"/>
      <c r="M12" s="802"/>
      <c r="N12" s="802"/>
      <c r="O12" s="802"/>
      <c r="P12" s="803"/>
      <c r="Q12" s="804">
        <v>46</v>
      </c>
      <c r="R12" s="805"/>
      <c r="S12" s="805"/>
      <c r="T12" s="805"/>
      <c r="U12" s="805"/>
      <c r="V12" s="805">
        <v>35</v>
      </c>
      <c r="W12" s="805"/>
      <c r="X12" s="805"/>
      <c r="Y12" s="805"/>
      <c r="Z12" s="805"/>
      <c r="AA12" s="805">
        <f t="shared" si="0"/>
        <v>11</v>
      </c>
      <c r="AB12" s="805"/>
      <c r="AC12" s="805"/>
      <c r="AD12" s="805"/>
      <c r="AE12" s="806"/>
      <c r="AF12" s="807">
        <v>11</v>
      </c>
      <c r="AG12" s="808"/>
      <c r="AH12" s="808"/>
      <c r="AI12" s="808"/>
      <c r="AJ12" s="809"/>
      <c r="AK12" s="810" t="s">
        <v>613</v>
      </c>
      <c r="AL12" s="811"/>
      <c r="AM12" s="811"/>
      <c r="AN12" s="811"/>
      <c r="AO12" s="811"/>
      <c r="AP12" s="811" t="s">
        <v>536</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t="s">
        <v>395</v>
      </c>
      <c r="C13" s="802"/>
      <c r="D13" s="802"/>
      <c r="E13" s="802"/>
      <c r="F13" s="802"/>
      <c r="G13" s="802"/>
      <c r="H13" s="802"/>
      <c r="I13" s="802"/>
      <c r="J13" s="802"/>
      <c r="K13" s="802"/>
      <c r="L13" s="802"/>
      <c r="M13" s="802"/>
      <c r="N13" s="802"/>
      <c r="O13" s="802"/>
      <c r="P13" s="803"/>
      <c r="Q13" s="804">
        <v>7</v>
      </c>
      <c r="R13" s="805"/>
      <c r="S13" s="805"/>
      <c r="T13" s="805"/>
      <c r="U13" s="805"/>
      <c r="V13" s="805">
        <v>6</v>
      </c>
      <c r="W13" s="805"/>
      <c r="X13" s="805"/>
      <c r="Y13" s="805"/>
      <c r="Z13" s="805"/>
      <c r="AA13" s="805">
        <f t="shared" si="0"/>
        <v>1</v>
      </c>
      <c r="AB13" s="805"/>
      <c r="AC13" s="805"/>
      <c r="AD13" s="805"/>
      <c r="AE13" s="806"/>
      <c r="AF13" s="807">
        <v>1</v>
      </c>
      <c r="AG13" s="808"/>
      <c r="AH13" s="808"/>
      <c r="AI13" s="808"/>
      <c r="AJ13" s="809"/>
      <c r="AK13" s="810" t="s">
        <v>613</v>
      </c>
      <c r="AL13" s="811"/>
      <c r="AM13" s="811"/>
      <c r="AN13" s="811"/>
      <c r="AO13" s="811"/>
      <c r="AP13" s="811" t="s">
        <v>536</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t="s">
        <v>396</v>
      </c>
      <c r="C14" s="802"/>
      <c r="D14" s="802"/>
      <c r="E14" s="802"/>
      <c r="F14" s="802"/>
      <c r="G14" s="802"/>
      <c r="H14" s="802"/>
      <c r="I14" s="802"/>
      <c r="J14" s="802"/>
      <c r="K14" s="802"/>
      <c r="L14" s="802"/>
      <c r="M14" s="802"/>
      <c r="N14" s="802"/>
      <c r="O14" s="802"/>
      <c r="P14" s="803"/>
      <c r="Q14" s="804">
        <v>13</v>
      </c>
      <c r="R14" s="805"/>
      <c r="S14" s="805"/>
      <c r="T14" s="805"/>
      <c r="U14" s="805"/>
      <c r="V14" s="805">
        <v>9</v>
      </c>
      <c r="W14" s="805"/>
      <c r="X14" s="805"/>
      <c r="Y14" s="805"/>
      <c r="Z14" s="805"/>
      <c r="AA14" s="805">
        <f t="shared" si="0"/>
        <v>4</v>
      </c>
      <c r="AB14" s="805"/>
      <c r="AC14" s="805"/>
      <c r="AD14" s="805"/>
      <c r="AE14" s="806"/>
      <c r="AF14" s="807">
        <v>4</v>
      </c>
      <c r="AG14" s="808"/>
      <c r="AH14" s="808"/>
      <c r="AI14" s="808"/>
      <c r="AJ14" s="809"/>
      <c r="AK14" s="810" t="s">
        <v>613</v>
      </c>
      <c r="AL14" s="811"/>
      <c r="AM14" s="811"/>
      <c r="AN14" s="811"/>
      <c r="AO14" s="811"/>
      <c r="AP14" s="811" t="s">
        <v>536</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t="s">
        <v>397</v>
      </c>
      <c r="C15" s="802"/>
      <c r="D15" s="802"/>
      <c r="E15" s="802"/>
      <c r="F15" s="802"/>
      <c r="G15" s="802"/>
      <c r="H15" s="802"/>
      <c r="I15" s="802"/>
      <c r="J15" s="802"/>
      <c r="K15" s="802"/>
      <c r="L15" s="802"/>
      <c r="M15" s="802"/>
      <c r="N15" s="802"/>
      <c r="O15" s="802"/>
      <c r="P15" s="803"/>
      <c r="Q15" s="804">
        <v>35</v>
      </c>
      <c r="R15" s="805"/>
      <c r="S15" s="805"/>
      <c r="T15" s="805"/>
      <c r="U15" s="805"/>
      <c r="V15" s="805">
        <v>35</v>
      </c>
      <c r="W15" s="805"/>
      <c r="X15" s="805"/>
      <c r="Y15" s="805"/>
      <c r="Z15" s="805"/>
      <c r="AA15" s="805">
        <f t="shared" si="0"/>
        <v>0</v>
      </c>
      <c r="AB15" s="805"/>
      <c r="AC15" s="805"/>
      <c r="AD15" s="805"/>
      <c r="AE15" s="806"/>
      <c r="AF15" s="807">
        <v>0</v>
      </c>
      <c r="AG15" s="808"/>
      <c r="AH15" s="808"/>
      <c r="AI15" s="808"/>
      <c r="AJ15" s="809"/>
      <c r="AK15" s="810">
        <v>17</v>
      </c>
      <c r="AL15" s="811"/>
      <c r="AM15" s="811"/>
      <c r="AN15" s="811"/>
      <c r="AO15" s="811"/>
      <c r="AP15" s="811" t="s">
        <v>536</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400</v>
      </c>
      <c r="B23" s="836" t="s">
        <v>401</v>
      </c>
      <c r="C23" s="837"/>
      <c r="D23" s="837"/>
      <c r="E23" s="837"/>
      <c r="F23" s="837"/>
      <c r="G23" s="837"/>
      <c r="H23" s="837"/>
      <c r="I23" s="837"/>
      <c r="J23" s="837"/>
      <c r="K23" s="837"/>
      <c r="L23" s="837"/>
      <c r="M23" s="837"/>
      <c r="N23" s="837"/>
      <c r="O23" s="837"/>
      <c r="P23" s="838"/>
      <c r="Q23" s="839">
        <v>34203</v>
      </c>
      <c r="R23" s="840"/>
      <c r="S23" s="840"/>
      <c r="T23" s="840"/>
      <c r="U23" s="840"/>
      <c r="V23" s="840">
        <v>33950</v>
      </c>
      <c r="W23" s="840"/>
      <c r="X23" s="840"/>
      <c r="Y23" s="840"/>
      <c r="Z23" s="840"/>
      <c r="AA23" s="840">
        <v>253</v>
      </c>
      <c r="AB23" s="840"/>
      <c r="AC23" s="840"/>
      <c r="AD23" s="840"/>
      <c r="AE23" s="841"/>
      <c r="AF23" s="842">
        <v>118</v>
      </c>
      <c r="AG23" s="840"/>
      <c r="AH23" s="840"/>
      <c r="AI23" s="840"/>
      <c r="AJ23" s="843"/>
      <c r="AK23" s="844"/>
      <c r="AL23" s="845"/>
      <c r="AM23" s="845"/>
      <c r="AN23" s="845"/>
      <c r="AO23" s="845"/>
      <c r="AP23" s="840">
        <v>36356</v>
      </c>
      <c r="AQ23" s="840"/>
      <c r="AR23" s="840"/>
      <c r="AS23" s="840"/>
      <c r="AT23" s="840"/>
      <c r="AU23" s="846"/>
      <c r="AV23" s="846"/>
      <c r="AW23" s="846"/>
      <c r="AX23" s="846"/>
      <c r="AY23" s="847"/>
      <c r="AZ23" s="855" t="s">
        <v>402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405</v>
      </c>
      <c r="R26" s="764"/>
      <c r="S26" s="764"/>
      <c r="T26" s="764"/>
      <c r="U26" s="765"/>
      <c r="V26" s="763" t="s">
        <v>406</v>
      </c>
      <c r="W26" s="764"/>
      <c r="X26" s="764"/>
      <c r="Y26" s="764"/>
      <c r="Z26" s="765"/>
      <c r="AA26" s="763" t="s">
        <v>407</v>
      </c>
      <c r="AB26" s="764"/>
      <c r="AC26" s="764"/>
      <c r="AD26" s="764"/>
      <c r="AE26" s="764"/>
      <c r="AF26" s="858" t="s">
        <v>408</v>
      </c>
      <c r="AG26" s="859"/>
      <c r="AH26" s="859"/>
      <c r="AI26" s="859"/>
      <c r="AJ26" s="860"/>
      <c r="AK26" s="764" t="s">
        <v>409</v>
      </c>
      <c r="AL26" s="764"/>
      <c r="AM26" s="764"/>
      <c r="AN26" s="764"/>
      <c r="AO26" s="765"/>
      <c r="AP26" s="763" t="s">
        <v>410</v>
      </c>
      <c r="AQ26" s="764"/>
      <c r="AR26" s="764"/>
      <c r="AS26" s="764"/>
      <c r="AT26" s="765"/>
      <c r="AU26" s="763" t="s">
        <v>411</v>
      </c>
      <c r="AV26" s="764"/>
      <c r="AW26" s="764"/>
      <c r="AX26" s="764"/>
      <c r="AY26" s="765"/>
      <c r="AZ26" s="763" t="s">
        <v>412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413</v>
      </c>
      <c r="C28" s="778"/>
      <c r="D28" s="778"/>
      <c r="E28" s="778"/>
      <c r="F28" s="778"/>
      <c r="G28" s="778"/>
      <c r="H28" s="778"/>
      <c r="I28" s="778"/>
      <c r="J28" s="778"/>
      <c r="K28" s="778"/>
      <c r="L28" s="778"/>
      <c r="M28" s="778"/>
      <c r="N28" s="778"/>
      <c r="O28" s="778"/>
      <c r="P28" s="779"/>
      <c r="Q28" s="868">
        <v>8081</v>
      </c>
      <c r="R28" s="869"/>
      <c r="S28" s="869"/>
      <c r="T28" s="869"/>
      <c r="U28" s="869"/>
      <c r="V28" s="869">
        <v>8080</v>
      </c>
      <c r="W28" s="869"/>
      <c r="X28" s="869"/>
      <c r="Y28" s="869"/>
      <c r="Z28" s="869"/>
      <c r="AA28" s="869">
        <f>Q28-V28</f>
        <v>1</v>
      </c>
      <c r="AB28" s="869"/>
      <c r="AC28" s="869"/>
      <c r="AD28" s="869"/>
      <c r="AE28" s="870"/>
      <c r="AF28" s="871">
        <v>1</v>
      </c>
      <c r="AG28" s="869"/>
      <c r="AH28" s="869"/>
      <c r="AI28" s="869"/>
      <c r="AJ28" s="872"/>
      <c r="AK28" s="873">
        <v>639</v>
      </c>
      <c r="AL28" s="864"/>
      <c r="AM28" s="864"/>
      <c r="AN28" s="864"/>
      <c r="AO28" s="864"/>
      <c r="AP28" s="864" t="s">
        <v>613</v>
      </c>
      <c r="AQ28" s="864"/>
      <c r="AR28" s="864"/>
      <c r="AS28" s="864"/>
      <c r="AT28" s="864"/>
      <c r="AU28" s="864" t="s">
        <v>613</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414</v>
      </c>
      <c r="C29" s="802"/>
      <c r="D29" s="802"/>
      <c r="E29" s="802"/>
      <c r="F29" s="802"/>
      <c r="G29" s="802"/>
      <c r="H29" s="802"/>
      <c r="I29" s="802"/>
      <c r="J29" s="802"/>
      <c r="K29" s="802"/>
      <c r="L29" s="802"/>
      <c r="M29" s="802"/>
      <c r="N29" s="802"/>
      <c r="O29" s="802"/>
      <c r="P29" s="803"/>
      <c r="Q29" s="804">
        <v>72</v>
      </c>
      <c r="R29" s="805"/>
      <c r="S29" s="805"/>
      <c r="T29" s="805"/>
      <c r="U29" s="805"/>
      <c r="V29" s="805">
        <v>72</v>
      </c>
      <c r="W29" s="805"/>
      <c r="X29" s="805"/>
      <c r="Y29" s="805"/>
      <c r="Z29" s="805"/>
      <c r="AA29" s="805">
        <f t="shared" ref="AA29:AA33" si="1">Q29-V29</f>
        <v>0</v>
      </c>
      <c r="AB29" s="805"/>
      <c r="AC29" s="805"/>
      <c r="AD29" s="805"/>
      <c r="AE29" s="806"/>
      <c r="AF29" s="807">
        <v>0</v>
      </c>
      <c r="AG29" s="808"/>
      <c r="AH29" s="808"/>
      <c r="AI29" s="808"/>
      <c r="AJ29" s="809"/>
      <c r="AK29" s="876" t="s">
        <v>613</v>
      </c>
      <c r="AL29" s="877"/>
      <c r="AM29" s="877"/>
      <c r="AN29" s="877"/>
      <c r="AO29" s="877"/>
      <c r="AP29" s="877" t="s">
        <v>613</v>
      </c>
      <c r="AQ29" s="877"/>
      <c r="AR29" s="877"/>
      <c r="AS29" s="877"/>
      <c r="AT29" s="877"/>
      <c r="AU29" s="877" t="s">
        <v>613</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415</v>
      </c>
      <c r="C30" s="802"/>
      <c r="D30" s="802"/>
      <c r="E30" s="802"/>
      <c r="F30" s="802"/>
      <c r="G30" s="802"/>
      <c r="H30" s="802"/>
      <c r="I30" s="802"/>
      <c r="J30" s="802"/>
      <c r="K30" s="802"/>
      <c r="L30" s="802"/>
      <c r="M30" s="802"/>
      <c r="N30" s="802"/>
      <c r="O30" s="802"/>
      <c r="P30" s="803"/>
      <c r="Q30" s="804">
        <v>10</v>
      </c>
      <c r="R30" s="805"/>
      <c r="S30" s="805"/>
      <c r="T30" s="805"/>
      <c r="U30" s="805"/>
      <c r="V30" s="805">
        <v>10</v>
      </c>
      <c r="W30" s="805"/>
      <c r="X30" s="805"/>
      <c r="Y30" s="805"/>
      <c r="Z30" s="805"/>
      <c r="AA30" s="805">
        <f t="shared" si="1"/>
        <v>0</v>
      </c>
      <c r="AB30" s="805"/>
      <c r="AC30" s="805"/>
      <c r="AD30" s="805"/>
      <c r="AE30" s="806"/>
      <c r="AF30" s="807">
        <v>0</v>
      </c>
      <c r="AG30" s="808"/>
      <c r="AH30" s="808"/>
      <c r="AI30" s="808"/>
      <c r="AJ30" s="809"/>
      <c r="AK30" s="876">
        <v>1</v>
      </c>
      <c r="AL30" s="877"/>
      <c r="AM30" s="877"/>
      <c r="AN30" s="877"/>
      <c r="AO30" s="877"/>
      <c r="AP30" s="877" t="s">
        <v>613</v>
      </c>
      <c r="AQ30" s="877"/>
      <c r="AR30" s="877"/>
      <c r="AS30" s="877"/>
      <c r="AT30" s="877"/>
      <c r="AU30" s="877" t="s">
        <v>613</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416</v>
      </c>
      <c r="C31" s="802"/>
      <c r="D31" s="802"/>
      <c r="E31" s="802"/>
      <c r="F31" s="802"/>
      <c r="G31" s="802"/>
      <c r="H31" s="802"/>
      <c r="I31" s="802"/>
      <c r="J31" s="802"/>
      <c r="K31" s="802"/>
      <c r="L31" s="802"/>
      <c r="M31" s="802"/>
      <c r="N31" s="802"/>
      <c r="O31" s="802"/>
      <c r="P31" s="803"/>
      <c r="Q31" s="804">
        <v>11</v>
      </c>
      <c r="R31" s="805"/>
      <c r="S31" s="805"/>
      <c r="T31" s="805"/>
      <c r="U31" s="805"/>
      <c r="V31" s="805">
        <v>11</v>
      </c>
      <c r="W31" s="805"/>
      <c r="X31" s="805"/>
      <c r="Y31" s="805"/>
      <c r="Z31" s="805"/>
      <c r="AA31" s="805">
        <f t="shared" si="1"/>
        <v>0</v>
      </c>
      <c r="AB31" s="805"/>
      <c r="AC31" s="805"/>
      <c r="AD31" s="805"/>
      <c r="AE31" s="806"/>
      <c r="AF31" s="807">
        <v>0</v>
      </c>
      <c r="AG31" s="808"/>
      <c r="AH31" s="808"/>
      <c r="AI31" s="808"/>
      <c r="AJ31" s="809"/>
      <c r="AK31" s="876">
        <v>7</v>
      </c>
      <c r="AL31" s="877"/>
      <c r="AM31" s="877"/>
      <c r="AN31" s="877"/>
      <c r="AO31" s="877"/>
      <c r="AP31" s="877" t="s">
        <v>613</v>
      </c>
      <c r="AQ31" s="877"/>
      <c r="AR31" s="877"/>
      <c r="AS31" s="877"/>
      <c r="AT31" s="877"/>
      <c r="AU31" s="877" t="s">
        <v>613</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417</v>
      </c>
      <c r="C32" s="802"/>
      <c r="D32" s="802"/>
      <c r="E32" s="802"/>
      <c r="F32" s="802"/>
      <c r="G32" s="802"/>
      <c r="H32" s="802"/>
      <c r="I32" s="802"/>
      <c r="J32" s="802"/>
      <c r="K32" s="802"/>
      <c r="L32" s="802"/>
      <c r="M32" s="802"/>
      <c r="N32" s="802"/>
      <c r="O32" s="802"/>
      <c r="P32" s="803"/>
      <c r="Q32" s="804">
        <v>8612</v>
      </c>
      <c r="R32" s="805"/>
      <c r="S32" s="805"/>
      <c r="T32" s="805"/>
      <c r="U32" s="805"/>
      <c r="V32" s="805">
        <v>8517</v>
      </c>
      <c r="W32" s="805"/>
      <c r="X32" s="805"/>
      <c r="Y32" s="805"/>
      <c r="Z32" s="805"/>
      <c r="AA32" s="805">
        <f t="shared" si="1"/>
        <v>95</v>
      </c>
      <c r="AB32" s="805"/>
      <c r="AC32" s="805"/>
      <c r="AD32" s="805"/>
      <c r="AE32" s="806"/>
      <c r="AF32" s="807">
        <v>93</v>
      </c>
      <c r="AG32" s="808"/>
      <c r="AH32" s="808"/>
      <c r="AI32" s="808"/>
      <c r="AJ32" s="809"/>
      <c r="AK32" s="876">
        <v>1441</v>
      </c>
      <c r="AL32" s="877"/>
      <c r="AM32" s="877"/>
      <c r="AN32" s="877"/>
      <c r="AO32" s="877"/>
      <c r="AP32" s="877" t="s">
        <v>613</v>
      </c>
      <c r="AQ32" s="877"/>
      <c r="AR32" s="877"/>
      <c r="AS32" s="877"/>
      <c r="AT32" s="877"/>
      <c r="AU32" s="877" t="s">
        <v>613</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418</v>
      </c>
      <c r="C33" s="802"/>
      <c r="D33" s="802"/>
      <c r="E33" s="802"/>
      <c r="F33" s="802"/>
      <c r="G33" s="802"/>
      <c r="H33" s="802"/>
      <c r="I33" s="802"/>
      <c r="J33" s="802"/>
      <c r="K33" s="802"/>
      <c r="L33" s="802"/>
      <c r="M33" s="802"/>
      <c r="N33" s="802"/>
      <c r="O33" s="802"/>
      <c r="P33" s="803"/>
      <c r="Q33" s="804">
        <v>1110</v>
      </c>
      <c r="R33" s="805"/>
      <c r="S33" s="805"/>
      <c r="T33" s="805"/>
      <c r="U33" s="805"/>
      <c r="V33" s="805">
        <v>1090</v>
      </c>
      <c r="W33" s="805"/>
      <c r="X33" s="805"/>
      <c r="Y33" s="805"/>
      <c r="Z33" s="805"/>
      <c r="AA33" s="805">
        <f t="shared" si="1"/>
        <v>20</v>
      </c>
      <c r="AB33" s="805"/>
      <c r="AC33" s="805"/>
      <c r="AD33" s="805"/>
      <c r="AE33" s="806"/>
      <c r="AF33" s="807">
        <v>20</v>
      </c>
      <c r="AG33" s="808"/>
      <c r="AH33" s="808"/>
      <c r="AI33" s="808"/>
      <c r="AJ33" s="809"/>
      <c r="AK33" s="876">
        <v>317</v>
      </c>
      <c r="AL33" s="877"/>
      <c r="AM33" s="877"/>
      <c r="AN33" s="877"/>
      <c r="AO33" s="877"/>
      <c r="AP33" s="877" t="s">
        <v>613</v>
      </c>
      <c r="AQ33" s="877"/>
      <c r="AR33" s="877"/>
      <c r="AS33" s="877"/>
      <c r="AT33" s="877"/>
      <c r="AU33" s="877" t="s">
        <v>613</v>
      </c>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419</v>
      </c>
      <c r="C34" s="802"/>
      <c r="D34" s="802"/>
      <c r="E34" s="802"/>
      <c r="F34" s="802"/>
      <c r="G34" s="802"/>
      <c r="H34" s="802"/>
      <c r="I34" s="802"/>
      <c r="J34" s="802"/>
      <c r="K34" s="802"/>
      <c r="L34" s="802"/>
      <c r="M34" s="802"/>
      <c r="N34" s="802"/>
      <c r="O34" s="802"/>
      <c r="P34" s="803"/>
      <c r="Q34" s="804">
        <v>1608</v>
      </c>
      <c r="R34" s="805"/>
      <c r="S34" s="805"/>
      <c r="T34" s="805"/>
      <c r="U34" s="805"/>
      <c r="V34" s="805">
        <v>1241</v>
      </c>
      <c r="W34" s="805"/>
      <c r="X34" s="805"/>
      <c r="Y34" s="805"/>
      <c r="Z34" s="805"/>
      <c r="AA34" s="805">
        <f t="shared" ref="AA34" si="2">Q34-V34</f>
        <v>367</v>
      </c>
      <c r="AB34" s="805"/>
      <c r="AC34" s="805"/>
      <c r="AD34" s="805"/>
      <c r="AE34" s="806"/>
      <c r="AF34" s="807">
        <v>1821</v>
      </c>
      <c r="AG34" s="808"/>
      <c r="AH34" s="808"/>
      <c r="AI34" s="808"/>
      <c r="AJ34" s="809"/>
      <c r="AK34" s="876">
        <v>37</v>
      </c>
      <c r="AL34" s="877"/>
      <c r="AM34" s="877"/>
      <c r="AN34" s="877"/>
      <c r="AO34" s="877"/>
      <c r="AP34" s="877">
        <v>6642</v>
      </c>
      <c r="AQ34" s="877"/>
      <c r="AR34" s="877"/>
      <c r="AS34" s="877"/>
      <c r="AT34" s="877"/>
      <c r="AU34" s="877">
        <v>352</v>
      </c>
      <c r="AV34" s="877"/>
      <c r="AW34" s="877"/>
      <c r="AX34" s="877"/>
      <c r="AY34" s="877"/>
      <c r="AZ34" s="878"/>
      <c r="BA34" s="878"/>
      <c r="BB34" s="878"/>
      <c r="BC34" s="878"/>
      <c r="BD34" s="878"/>
      <c r="BE34" s="874" t="s">
        <v>420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421</v>
      </c>
      <c r="C35" s="802"/>
      <c r="D35" s="802"/>
      <c r="E35" s="802"/>
      <c r="F35" s="802"/>
      <c r="G35" s="802"/>
      <c r="H35" s="802"/>
      <c r="I35" s="802"/>
      <c r="J35" s="802"/>
      <c r="K35" s="802"/>
      <c r="L35" s="802"/>
      <c r="M35" s="802"/>
      <c r="N35" s="802"/>
      <c r="O35" s="802"/>
      <c r="P35" s="803"/>
      <c r="Q35" s="804">
        <v>533</v>
      </c>
      <c r="R35" s="805"/>
      <c r="S35" s="805"/>
      <c r="T35" s="805"/>
      <c r="U35" s="805"/>
      <c r="V35" s="805">
        <v>514</v>
      </c>
      <c r="W35" s="805"/>
      <c r="X35" s="805"/>
      <c r="Y35" s="805"/>
      <c r="Z35" s="805"/>
      <c r="AA35" s="805">
        <v>19</v>
      </c>
      <c r="AB35" s="805"/>
      <c r="AC35" s="805"/>
      <c r="AD35" s="805"/>
      <c r="AE35" s="806"/>
      <c r="AF35" s="807">
        <v>19</v>
      </c>
      <c r="AG35" s="808"/>
      <c r="AH35" s="808"/>
      <c r="AI35" s="808"/>
      <c r="AJ35" s="809"/>
      <c r="AK35" s="876">
        <v>415</v>
      </c>
      <c r="AL35" s="877"/>
      <c r="AM35" s="877"/>
      <c r="AN35" s="877"/>
      <c r="AO35" s="877"/>
      <c r="AP35" s="877">
        <v>4350</v>
      </c>
      <c r="AQ35" s="877"/>
      <c r="AR35" s="877"/>
      <c r="AS35" s="877"/>
      <c r="AT35" s="877"/>
      <c r="AU35" s="877">
        <v>4350</v>
      </c>
      <c r="AV35" s="877"/>
      <c r="AW35" s="877"/>
      <c r="AX35" s="877"/>
      <c r="AY35" s="877"/>
      <c r="AZ35" s="878"/>
      <c r="BA35" s="878"/>
      <c r="BB35" s="878"/>
      <c r="BC35" s="878"/>
      <c r="BD35" s="878"/>
      <c r="BE35" s="874" t="s">
        <v>422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423</v>
      </c>
      <c r="C36" s="802"/>
      <c r="D36" s="802"/>
      <c r="E36" s="802"/>
      <c r="F36" s="802"/>
      <c r="G36" s="802"/>
      <c r="H36" s="802"/>
      <c r="I36" s="802"/>
      <c r="J36" s="802"/>
      <c r="K36" s="802"/>
      <c r="L36" s="802"/>
      <c r="M36" s="802"/>
      <c r="N36" s="802"/>
      <c r="O36" s="802"/>
      <c r="P36" s="803"/>
      <c r="Q36" s="804">
        <v>124</v>
      </c>
      <c r="R36" s="805"/>
      <c r="S36" s="805"/>
      <c r="T36" s="805"/>
      <c r="U36" s="805"/>
      <c r="V36" s="805">
        <v>124</v>
      </c>
      <c r="W36" s="805"/>
      <c r="X36" s="805"/>
      <c r="Y36" s="805"/>
      <c r="Z36" s="805"/>
      <c r="AA36" s="805">
        <v>0</v>
      </c>
      <c r="AB36" s="805"/>
      <c r="AC36" s="805"/>
      <c r="AD36" s="805"/>
      <c r="AE36" s="806"/>
      <c r="AF36" s="807">
        <v>0</v>
      </c>
      <c r="AG36" s="808"/>
      <c r="AH36" s="808"/>
      <c r="AI36" s="808"/>
      <c r="AJ36" s="809"/>
      <c r="AK36" s="876">
        <v>81</v>
      </c>
      <c r="AL36" s="877"/>
      <c r="AM36" s="877"/>
      <c r="AN36" s="877"/>
      <c r="AO36" s="877"/>
      <c r="AP36" s="877">
        <v>463</v>
      </c>
      <c r="AQ36" s="877"/>
      <c r="AR36" s="877"/>
      <c r="AS36" s="877"/>
      <c r="AT36" s="877"/>
      <c r="AU36" s="877">
        <v>463</v>
      </c>
      <c r="AV36" s="877"/>
      <c r="AW36" s="877"/>
      <c r="AX36" s="877"/>
      <c r="AY36" s="877"/>
      <c r="AZ36" s="878"/>
      <c r="BA36" s="878"/>
      <c r="BB36" s="878"/>
      <c r="BC36" s="878"/>
      <c r="BD36" s="878"/>
      <c r="BE36" s="874" t="s">
        <v>424</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400</v>
      </c>
      <c r="B63" s="836" t="s">
        <v>426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1954</v>
      </c>
      <c r="AG63" s="888"/>
      <c r="AH63" s="888"/>
      <c r="AI63" s="888"/>
      <c r="AJ63" s="889"/>
      <c r="AK63" s="890"/>
      <c r="AL63" s="885"/>
      <c r="AM63" s="885"/>
      <c r="AN63" s="885"/>
      <c r="AO63" s="885"/>
      <c r="AP63" s="888">
        <v>11455</v>
      </c>
      <c r="AQ63" s="888"/>
      <c r="AR63" s="888"/>
      <c r="AS63" s="888"/>
      <c r="AT63" s="888"/>
      <c r="AU63" s="888">
        <v>5165</v>
      </c>
      <c r="AV63" s="888"/>
      <c r="AW63" s="888"/>
      <c r="AX63" s="888"/>
      <c r="AY63" s="888"/>
      <c r="AZ63" s="892"/>
      <c r="BA63" s="892"/>
      <c r="BB63" s="892"/>
      <c r="BC63" s="892"/>
      <c r="BD63" s="892"/>
      <c r="BE63" s="893"/>
      <c r="BF63" s="893"/>
      <c r="BG63" s="893"/>
      <c r="BH63" s="893"/>
      <c r="BI63" s="894"/>
      <c r="BJ63" s="895" t="s">
        <v>427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429</v>
      </c>
      <c r="B66" s="787"/>
      <c r="C66" s="787"/>
      <c r="D66" s="787"/>
      <c r="E66" s="787"/>
      <c r="F66" s="787"/>
      <c r="G66" s="787"/>
      <c r="H66" s="787"/>
      <c r="I66" s="787"/>
      <c r="J66" s="787"/>
      <c r="K66" s="787"/>
      <c r="L66" s="787"/>
      <c r="M66" s="787"/>
      <c r="N66" s="787"/>
      <c r="O66" s="787"/>
      <c r="P66" s="788"/>
      <c r="Q66" s="763" t="s">
        <v>430</v>
      </c>
      <c r="R66" s="764"/>
      <c r="S66" s="764"/>
      <c r="T66" s="764"/>
      <c r="U66" s="765"/>
      <c r="V66" s="763" t="s">
        <v>431</v>
      </c>
      <c r="W66" s="764"/>
      <c r="X66" s="764"/>
      <c r="Y66" s="764"/>
      <c r="Z66" s="765"/>
      <c r="AA66" s="763" t="s">
        <v>432</v>
      </c>
      <c r="AB66" s="764"/>
      <c r="AC66" s="764"/>
      <c r="AD66" s="764"/>
      <c r="AE66" s="765"/>
      <c r="AF66" s="898" t="s">
        <v>408</v>
      </c>
      <c r="AG66" s="859"/>
      <c r="AH66" s="859"/>
      <c r="AI66" s="859"/>
      <c r="AJ66" s="899"/>
      <c r="AK66" s="763" t="s">
        <v>433</v>
      </c>
      <c r="AL66" s="787"/>
      <c r="AM66" s="787"/>
      <c r="AN66" s="787"/>
      <c r="AO66" s="788"/>
      <c r="AP66" s="763" t="s">
        <v>434</v>
      </c>
      <c r="AQ66" s="764"/>
      <c r="AR66" s="764"/>
      <c r="AS66" s="764"/>
      <c r="AT66" s="765"/>
      <c r="AU66" s="763" t="s">
        <v>435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607</v>
      </c>
      <c r="C68" s="916"/>
      <c r="D68" s="916"/>
      <c r="E68" s="916"/>
      <c r="F68" s="916"/>
      <c r="G68" s="916"/>
      <c r="H68" s="916"/>
      <c r="I68" s="916"/>
      <c r="J68" s="916"/>
      <c r="K68" s="916"/>
      <c r="L68" s="916"/>
      <c r="M68" s="916"/>
      <c r="N68" s="916"/>
      <c r="O68" s="916"/>
      <c r="P68" s="917"/>
      <c r="Q68" s="918">
        <v>167</v>
      </c>
      <c r="R68" s="912"/>
      <c r="S68" s="912"/>
      <c r="T68" s="912"/>
      <c r="U68" s="912"/>
      <c r="V68" s="912">
        <v>153</v>
      </c>
      <c r="W68" s="912"/>
      <c r="X68" s="912"/>
      <c r="Y68" s="912"/>
      <c r="Z68" s="912"/>
      <c r="AA68" s="912">
        <v>14</v>
      </c>
      <c r="AB68" s="912"/>
      <c r="AC68" s="912"/>
      <c r="AD68" s="912"/>
      <c r="AE68" s="912"/>
      <c r="AF68" s="912">
        <v>14</v>
      </c>
      <c r="AG68" s="912"/>
      <c r="AH68" s="912"/>
      <c r="AI68" s="912"/>
      <c r="AJ68" s="912"/>
      <c r="AK68" s="912">
        <v>18</v>
      </c>
      <c r="AL68" s="912"/>
      <c r="AM68" s="912"/>
      <c r="AN68" s="912"/>
      <c r="AO68" s="912"/>
      <c r="AP68" s="912" t="s">
        <v>613</v>
      </c>
      <c r="AQ68" s="912"/>
      <c r="AR68" s="912"/>
      <c r="AS68" s="912"/>
      <c r="AT68" s="912"/>
      <c r="AU68" s="912" t="s">
        <v>613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608</v>
      </c>
      <c r="C69" s="920"/>
      <c r="D69" s="920"/>
      <c r="E69" s="920"/>
      <c r="F69" s="920"/>
      <c r="G69" s="920"/>
      <c r="H69" s="920"/>
      <c r="I69" s="920"/>
      <c r="J69" s="920"/>
      <c r="K69" s="920"/>
      <c r="L69" s="920"/>
      <c r="M69" s="920"/>
      <c r="N69" s="920"/>
      <c r="O69" s="920"/>
      <c r="P69" s="921"/>
      <c r="Q69" s="922">
        <v>35</v>
      </c>
      <c r="R69" s="877"/>
      <c r="S69" s="877"/>
      <c r="T69" s="877"/>
      <c r="U69" s="877"/>
      <c r="V69" s="877">
        <v>23</v>
      </c>
      <c r="W69" s="877"/>
      <c r="X69" s="877"/>
      <c r="Y69" s="877"/>
      <c r="Z69" s="877"/>
      <c r="AA69" s="877">
        <v>12</v>
      </c>
      <c r="AB69" s="877"/>
      <c r="AC69" s="877"/>
      <c r="AD69" s="877"/>
      <c r="AE69" s="877"/>
      <c r="AF69" s="877">
        <v>4</v>
      </c>
      <c r="AG69" s="877"/>
      <c r="AH69" s="877"/>
      <c r="AI69" s="877"/>
      <c r="AJ69" s="877"/>
      <c r="AK69" s="877">
        <v>13</v>
      </c>
      <c r="AL69" s="877"/>
      <c r="AM69" s="877"/>
      <c r="AN69" s="877"/>
      <c r="AO69" s="877"/>
      <c r="AP69" s="877">
        <v>1</v>
      </c>
      <c r="AQ69" s="877"/>
      <c r="AR69" s="877"/>
      <c r="AS69" s="877"/>
      <c r="AT69" s="877"/>
      <c r="AU69" s="877">
        <v>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609</v>
      </c>
      <c r="C70" s="920"/>
      <c r="D70" s="920"/>
      <c r="E70" s="920"/>
      <c r="F70" s="920"/>
      <c r="G70" s="920"/>
      <c r="H70" s="920"/>
      <c r="I70" s="920"/>
      <c r="J70" s="920"/>
      <c r="K70" s="920"/>
      <c r="L70" s="920"/>
      <c r="M70" s="920"/>
      <c r="N70" s="920"/>
      <c r="O70" s="920"/>
      <c r="P70" s="921"/>
      <c r="Q70" s="922">
        <v>5321</v>
      </c>
      <c r="R70" s="877"/>
      <c r="S70" s="877"/>
      <c r="T70" s="877"/>
      <c r="U70" s="877"/>
      <c r="V70" s="877">
        <v>4836</v>
      </c>
      <c r="W70" s="877"/>
      <c r="X70" s="877"/>
      <c r="Y70" s="877"/>
      <c r="Z70" s="877"/>
      <c r="AA70" s="877">
        <v>485</v>
      </c>
      <c r="AB70" s="877"/>
      <c r="AC70" s="877"/>
      <c r="AD70" s="877"/>
      <c r="AE70" s="877"/>
      <c r="AF70" s="877">
        <v>485</v>
      </c>
      <c r="AG70" s="877"/>
      <c r="AH70" s="877"/>
      <c r="AI70" s="877"/>
      <c r="AJ70" s="877"/>
      <c r="AK70" s="877">
        <v>5</v>
      </c>
      <c r="AL70" s="877"/>
      <c r="AM70" s="877"/>
      <c r="AN70" s="877"/>
      <c r="AO70" s="877"/>
      <c r="AP70" s="877" t="s">
        <v>613</v>
      </c>
      <c r="AQ70" s="877"/>
      <c r="AR70" s="877"/>
      <c r="AS70" s="877"/>
      <c r="AT70" s="877"/>
      <c r="AU70" s="877" t="s">
        <v>613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610</v>
      </c>
      <c r="C71" s="920"/>
      <c r="D71" s="920"/>
      <c r="E71" s="920"/>
      <c r="F71" s="920"/>
      <c r="G71" s="920"/>
      <c r="H71" s="920"/>
      <c r="I71" s="920"/>
      <c r="J71" s="920"/>
      <c r="K71" s="920"/>
      <c r="L71" s="920"/>
      <c r="M71" s="920"/>
      <c r="N71" s="920"/>
      <c r="O71" s="920"/>
      <c r="P71" s="921"/>
      <c r="Q71" s="922">
        <v>138</v>
      </c>
      <c r="R71" s="877"/>
      <c r="S71" s="877"/>
      <c r="T71" s="877"/>
      <c r="U71" s="877"/>
      <c r="V71" s="877">
        <v>68</v>
      </c>
      <c r="W71" s="877"/>
      <c r="X71" s="877"/>
      <c r="Y71" s="877"/>
      <c r="Z71" s="877"/>
      <c r="AA71" s="877">
        <v>70</v>
      </c>
      <c r="AB71" s="877"/>
      <c r="AC71" s="877"/>
      <c r="AD71" s="877"/>
      <c r="AE71" s="877"/>
      <c r="AF71" s="877">
        <v>70</v>
      </c>
      <c r="AG71" s="877"/>
      <c r="AH71" s="877"/>
      <c r="AI71" s="877"/>
      <c r="AJ71" s="877"/>
      <c r="AK71" s="877" t="s">
        <v>613</v>
      </c>
      <c r="AL71" s="877"/>
      <c r="AM71" s="877"/>
      <c r="AN71" s="877"/>
      <c r="AO71" s="877"/>
      <c r="AP71" s="877" t="s">
        <v>613</v>
      </c>
      <c r="AQ71" s="877"/>
      <c r="AR71" s="877"/>
      <c r="AS71" s="877"/>
      <c r="AT71" s="877"/>
      <c r="AU71" s="877" t="s">
        <v>613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611</v>
      </c>
      <c r="C72" s="920"/>
      <c r="D72" s="920"/>
      <c r="E72" s="920"/>
      <c r="F72" s="920"/>
      <c r="G72" s="920"/>
      <c r="H72" s="920"/>
      <c r="I72" s="920"/>
      <c r="J72" s="920"/>
      <c r="K72" s="920"/>
      <c r="L72" s="920"/>
      <c r="M72" s="920"/>
      <c r="N72" s="920"/>
      <c r="O72" s="920"/>
      <c r="P72" s="921"/>
      <c r="Q72" s="922">
        <v>513</v>
      </c>
      <c r="R72" s="877"/>
      <c r="S72" s="877"/>
      <c r="T72" s="877"/>
      <c r="U72" s="877"/>
      <c r="V72" s="877">
        <v>512</v>
      </c>
      <c r="W72" s="877"/>
      <c r="X72" s="877"/>
      <c r="Y72" s="877"/>
      <c r="Z72" s="877"/>
      <c r="AA72" s="877">
        <v>1</v>
      </c>
      <c r="AB72" s="877"/>
      <c r="AC72" s="877"/>
      <c r="AD72" s="877"/>
      <c r="AE72" s="877"/>
      <c r="AF72" s="877">
        <v>1</v>
      </c>
      <c r="AG72" s="877"/>
      <c r="AH72" s="877"/>
      <c r="AI72" s="877"/>
      <c r="AJ72" s="877"/>
      <c r="AK72" s="877">
        <v>9</v>
      </c>
      <c r="AL72" s="877"/>
      <c r="AM72" s="877"/>
      <c r="AN72" s="877"/>
      <c r="AO72" s="877"/>
      <c r="AP72" s="877" t="s">
        <v>613</v>
      </c>
      <c r="AQ72" s="877"/>
      <c r="AR72" s="877"/>
      <c r="AS72" s="877"/>
      <c r="AT72" s="877"/>
      <c r="AU72" s="877" t="s">
        <v>613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612</v>
      </c>
      <c r="C73" s="920"/>
      <c r="D73" s="920"/>
      <c r="E73" s="920"/>
      <c r="F73" s="920"/>
      <c r="G73" s="920"/>
      <c r="H73" s="920"/>
      <c r="I73" s="920"/>
      <c r="J73" s="920"/>
      <c r="K73" s="920"/>
      <c r="L73" s="920"/>
      <c r="M73" s="920"/>
      <c r="N73" s="920"/>
      <c r="O73" s="920"/>
      <c r="P73" s="921"/>
      <c r="Q73" s="922">
        <v>135282</v>
      </c>
      <c r="R73" s="877"/>
      <c r="S73" s="877"/>
      <c r="T73" s="877"/>
      <c r="U73" s="877"/>
      <c r="V73" s="877">
        <v>127603</v>
      </c>
      <c r="W73" s="877"/>
      <c r="X73" s="877"/>
      <c r="Y73" s="877"/>
      <c r="Z73" s="877"/>
      <c r="AA73" s="877">
        <v>7679</v>
      </c>
      <c r="AB73" s="877"/>
      <c r="AC73" s="877"/>
      <c r="AD73" s="877"/>
      <c r="AE73" s="877"/>
      <c r="AF73" s="877">
        <v>7679</v>
      </c>
      <c r="AG73" s="877"/>
      <c r="AH73" s="877"/>
      <c r="AI73" s="877"/>
      <c r="AJ73" s="877"/>
      <c r="AK73" s="877" t="s">
        <v>613</v>
      </c>
      <c r="AL73" s="877"/>
      <c r="AM73" s="877"/>
      <c r="AN73" s="877"/>
      <c r="AO73" s="877"/>
      <c r="AP73" s="877" t="s">
        <v>613</v>
      </c>
      <c r="AQ73" s="877"/>
      <c r="AR73" s="877"/>
      <c r="AS73" s="877"/>
      <c r="AT73" s="877"/>
      <c r="AU73" s="877" t="s">
        <v>613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400</v>
      </c>
      <c r="B88" s="836" t="s">
        <v>436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36" t="s">
        <v>437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445</v>
      </c>
      <c r="AB109" s="941"/>
      <c r="AC109" s="941"/>
      <c r="AD109" s="941"/>
      <c r="AE109" s="942"/>
      <c r="AF109" s="940" t="s">
        <v>309</v>
      </c>
      <c r="AG109" s="941"/>
      <c r="AH109" s="941"/>
      <c r="AI109" s="941"/>
      <c r="AJ109" s="942"/>
      <c r="AK109" s="940" t="s">
        <v>308</v>
      </c>
      <c r="AL109" s="941"/>
      <c r="AM109" s="941"/>
      <c r="AN109" s="941"/>
      <c r="AO109" s="942"/>
      <c r="AP109" s="940" t="s">
        <v>446</v>
      </c>
      <c r="AQ109" s="941"/>
      <c r="AR109" s="941"/>
      <c r="AS109" s="941"/>
      <c r="AT109" s="943"/>
      <c r="AU109" s="960" t="s">
        <v>444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445</v>
      </c>
      <c r="BR109" s="941"/>
      <c r="BS109" s="941"/>
      <c r="BT109" s="941"/>
      <c r="BU109" s="942"/>
      <c r="BV109" s="940" t="s">
        <v>309</v>
      </c>
      <c r="BW109" s="941"/>
      <c r="BX109" s="941"/>
      <c r="BY109" s="941"/>
      <c r="BZ109" s="942"/>
      <c r="CA109" s="940" t="s">
        <v>308</v>
      </c>
      <c r="CB109" s="941"/>
      <c r="CC109" s="941"/>
      <c r="CD109" s="941"/>
      <c r="CE109" s="942"/>
      <c r="CF109" s="961" t="s">
        <v>446</v>
      </c>
      <c r="CG109" s="961"/>
      <c r="CH109" s="961"/>
      <c r="CI109" s="961"/>
      <c r="CJ109" s="961"/>
      <c r="CK109" s="940" t="s">
        <v>447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445</v>
      </c>
      <c r="DH109" s="941"/>
      <c r="DI109" s="941"/>
      <c r="DJ109" s="941"/>
      <c r="DK109" s="942"/>
      <c r="DL109" s="940" t="s">
        <v>309</v>
      </c>
      <c r="DM109" s="941"/>
      <c r="DN109" s="941"/>
      <c r="DO109" s="941"/>
      <c r="DP109" s="942"/>
      <c r="DQ109" s="940" t="s">
        <v>308</v>
      </c>
      <c r="DR109" s="941"/>
      <c r="DS109" s="941"/>
      <c r="DT109" s="941"/>
      <c r="DU109" s="942"/>
      <c r="DV109" s="940" t="s">
        <v>446</v>
      </c>
      <c r="DW109" s="941"/>
      <c r="DX109" s="941"/>
      <c r="DY109" s="941"/>
      <c r="DZ109" s="943"/>
    </row>
    <row r="110" spans="1:131" s="247" customFormat="1" ht="26.25" customHeight="1" x14ac:dyDescent="0.15">
      <c r="A110" s="944" t="s">
        <v>448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3159403</v>
      </c>
      <c r="AB110" s="948"/>
      <c r="AC110" s="948"/>
      <c r="AD110" s="948"/>
      <c r="AE110" s="949"/>
      <c r="AF110" s="950">
        <v>3057984</v>
      </c>
      <c r="AG110" s="948"/>
      <c r="AH110" s="948"/>
      <c r="AI110" s="948"/>
      <c r="AJ110" s="949"/>
      <c r="AK110" s="950">
        <v>3156860</v>
      </c>
      <c r="AL110" s="948"/>
      <c r="AM110" s="948"/>
      <c r="AN110" s="948"/>
      <c r="AO110" s="949"/>
      <c r="AP110" s="951">
        <v>18.2</v>
      </c>
      <c r="AQ110" s="952"/>
      <c r="AR110" s="952"/>
      <c r="AS110" s="952"/>
      <c r="AT110" s="953"/>
      <c r="AU110" s="954" t="s">
        <v>73</v>
      </c>
      <c r="AV110" s="955"/>
      <c r="AW110" s="955"/>
      <c r="AX110" s="955"/>
      <c r="AY110" s="955"/>
      <c r="AZ110" s="996" t="s">
        <v>449</v>
      </c>
      <c r="BA110" s="945"/>
      <c r="BB110" s="945"/>
      <c r="BC110" s="945"/>
      <c r="BD110" s="945"/>
      <c r="BE110" s="945"/>
      <c r="BF110" s="945"/>
      <c r="BG110" s="945"/>
      <c r="BH110" s="945"/>
      <c r="BI110" s="945"/>
      <c r="BJ110" s="945"/>
      <c r="BK110" s="945"/>
      <c r="BL110" s="945"/>
      <c r="BM110" s="945"/>
      <c r="BN110" s="945"/>
      <c r="BO110" s="945"/>
      <c r="BP110" s="946"/>
      <c r="BQ110" s="982">
        <v>34142065</v>
      </c>
      <c r="BR110" s="983"/>
      <c r="BS110" s="983"/>
      <c r="BT110" s="983"/>
      <c r="BU110" s="983"/>
      <c r="BV110" s="983">
        <v>36249571</v>
      </c>
      <c r="BW110" s="983"/>
      <c r="BX110" s="983"/>
      <c r="BY110" s="983"/>
      <c r="BZ110" s="983"/>
      <c r="CA110" s="983">
        <v>36355836</v>
      </c>
      <c r="CB110" s="983"/>
      <c r="CC110" s="983"/>
      <c r="CD110" s="983"/>
      <c r="CE110" s="983"/>
      <c r="CF110" s="997">
        <v>209.8</v>
      </c>
      <c r="CG110" s="998"/>
      <c r="CH110" s="998"/>
      <c r="CI110" s="998"/>
      <c r="CJ110" s="998"/>
      <c r="CK110" s="999" t="s">
        <v>450</v>
      </c>
      <c r="CL110" s="1000"/>
      <c r="CM110" s="979" t="s">
        <v>451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427</v>
      </c>
      <c r="DH110" s="983"/>
      <c r="DI110" s="983"/>
      <c r="DJ110" s="983"/>
      <c r="DK110" s="983"/>
      <c r="DL110" s="983" t="s">
        <v>452</v>
      </c>
      <c r="DM110" s="983"/>
      <c r="DN110" s="983"/>
      <c r="DO110" s="983"/>
      <c r="DP110" s="983"/>
      <c r="DQ110" s="983" t="s">
        <v>452</v>
      </c>
      <c r="DR110" s="983"/>
      <c r="DS110" s="983"/>
      <c r="DT110" s="983"/>
      <c r="DU110" s="983"/>
      <c r="DV110" s="984" t="s">
        <v>452</v>
      </c>
      <c r="DW110" s="984"/>
      <c r="DX110" s="984"/>
      <c r="DY110" s="984"/>
      <c r="DZ110" s="985"/>
    </row>
    <row r="111" spans="1:131" s="247" customFormat="1" ht="26.25" customHeight="1" x14ac:dyDescent="0.15">
      <c r="A111" s="986" t="s">
        <v>453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452</v>
      </c>
      <c r="AB111" s="990"/>
      <c r="AC111" s="990"/>
      <c r="AD111" s="990"/>
      <c r="AE111" s="991"/>
      <c r="AF111" s="992" t="s">
        <v>427</v>
      </c>
      <c r="AG111" s="990"/>
      <c r="AH111" s="990"/>
      <c r="AI111" s="990"/>
      <c r="AJ111" s="991"/>
      <c r="AK111" s="992" t="s">
        <v>427</v>
      </c>
      <c r="AL111" s="990"/>
      <c r="AM111" s="990"/>
      <c r="AN111" s="990"/>
      <c r="AO111" s="991"/>
      <c r="AP111" s="993" t="s">
        <v>452</v>
      </c>
      <c r="AQ111" s="994"/>
      <c r="AR111" s="994"/>
      <c r="AS111" s="994"/>
      <c r="AT111" s="995"/>
      <c r="AU111" s="956"/>
      <c r="AV111" s="957"/>
      <c r="AW111" s="957"/>
      <c r="AX111" s="957"/>
      <c r="AY111" s="957"/>
      <c r="AZ111" s="1005" t="s">
        <v>454</v>
      </c>
      <c r="BA111" s="1006"/>
      <c r="BB111" s="1006"/>
      <c r="BC111" s="1006"/>
      <c r="BD111" s="1006"/>
      <c r="BE111" s="1006"/>
      <c r="BF111" s="1006"/>
      <c r="BG111" s="1006"/>
      <c r="BH111" s="1006"/>
      <c r="BI111" s="1006"/>
      <c r="BJ111" s="1006"/>
      <c r="BK111" s="1006"/>
      <c r="BL111" s="1006"/>
      <c r="BM111" s="1006"/>
      <c r="BN111" s="1006"/>
      <c r="BO111" s="1006"/>
      <c r="BP111" s="1007"/>
      <c r="BQ111" s="975" t="s">
        <v>402</v>
      </c>
      <c r="BR111" s="976"/>
      <c r="BS111" s="976"/>
      <c r="BT111" s="976"/>
      <c r="BU111" s="976"/>
      <c r="BV111" s="976" t="s">
        <v>402</v>
      </c>
      <c r="BW111" s="976"/>
      <c r="BX111" s="976"/>
      <c r="BY111" s="976"/>
      <c r="BZ111" s="976"/>
      <c r="CA111" s="976" t="s">
        <v>402</v>
      </c>
      <c r="CB111" s="976"/>
      <c r="CC111" s="976"/>
      <c r="CD111" s="976"/>
      <c r="CE111" s="976"/>
      <c r="CF111" s="970" t="s">
        <v>402</v>
      </c>
      <c r="CG111" s="971"/>
      <c r="CH111" s="971"/>
      <c r="CI111" s="971"/>
      <c r="CJ111" s="971"/>
      <c r="CK111" s="1001"/>
      <c r="CL111" s="1002"/>
      <c r="CM111" s="972" t="s">
        <v>455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402</v>
      </c>
      <c r="DH111" s="976"/>
      <c r="DI111" s="976"/>
      <c r="DJ111" s="976"/>
      <c r="DK111" s="976"/>
      <c r="DL111" s="976" t="s">
        <v>427</v>
      </c>
      <c r="DM111" s="976"/>
      <c r="DN111" s="976"/>
      <c r="DO111" s="976"/>
      <c r="DP111" s="976"/>
      <c r="DQ111" s="976" t="s">
        <v>402</v>
      </c>
      <c r="DR111" s="976"/>
      <c r="DS111" s="976"/>
      <c r="DT111" s="976"/>
      <c r="DU111" s="976"/>
      <c r="DV111" s="977" t="s">
        <v>402</v>
      </c>
      <c r="DW111" s="977"/>
      <c r="DX111" s="977"/>
      <c r="DY111" s="977"/>
      <c r="DZ111" s="978"/>
    </row>
    <row r="112" spans="1:131" s="247" customFormat="1" ht="26.25" customHeight="1" x14ac:dyDescent="0.15">
      <c r="A112" s="1008" t="s">
        <v>456</v>
      </c>
      <c r="B112" s="1009"/>
      <c r="C112" s="1006" t="s">
        <v>457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427</v>
      </c>
      <c r="AB112" s="1015"/>
      <c r="AC112" s="1015"/>
      <c r="AD112" s="1015"/>
      <c r="AE112" s="1016"/>
      <c r="AF112" s="1017" t="s">
        <v>427</v>
      </c>
      <c r="AG112" s="1015"/>
      <c r="AH112" s="1015"/>
      <c r="AI112" s="1015"/>
      <c r="AJ112" s="1016"/>
      <c r="AK112" s="1017" t="s">
        <v>427</v>
      </c>
      <c r="AL112" s="1015"/>
      <c r="AM112" s="1015"/>
      <c r="AN112" s="1015"/>
      <c r="AO112" s="1016"/>
      <c r="AP112" s="1018" t="s">
        <v>427</v>
      </c>
      <c r="AQ112" s="1019"/>
      <c r="AR112" s="1019"/>
      <c r="AS112" s="1019"/>
      <c r="AT112" s="1020"/>
      <c r="AU112" s="956"/>
      <c r="AV112" s="957"/>
      <c r="AW112" s="957"/>
      <c r="AX112" s="957"/>
      <c r="AY112" s="957"/>
      <c r="AZ112" s="1005" t="s">
        <v>458</v>
      </c>
      <c r="BA112" s="1006"/>
      <c r="BB112" s="1006"/>
      <c r="BC112" s="1006"/>
      <c r="BD112" s="1006"/>
      <c r="BE112" s="1006"/>
      <c r="BF112" s="1006"/>
      <c r="BG112" s="1006"/>
      <c r="BH112" s="1006"/>
      <c r="BI112" s="1006"/>
      <c r="BJ112" s="1006"/>
      <c r="BK112" s="1006"/>
      <c r="BL112" s="1006"/>
      <c r="BM112" s="1006"/>
      <c r="BN112" s="1006"/>
      <c r="BO112" s="1006"/>
      <c r="BP112" s="1007"/>
      <c r="BQ112" s="975">
        <v>5465668</v>
      </c>
      <c r="BR112" s="976"/>
      <c r="BS112" s="976"/>
      <c r="BT112" s="976"/>
      <c r="BU112" s="976"/>
      <c r="BV112" s="976">
        <v>5282527</v>
      </c>
      <c r="BW112" s="976"/>
      <c r="BX112" s="976"/>
      <c r="BY112" s="976"/>
      <c r="BZ112" s="976"/>
      <c r="CA112" s="976">
        <v>5165111</v>
      </c>
      <c r="CB112" s="976"/>
      <c r="CC112" s="976"/>
      <c r="CD112" s="976"/>
      <c r="CE112" s="976"/>
      <c r="CF112" s="970">
        <v>29.8</v>
      </c>
      <c r="CG112" s="971"/>
      <c r="CH112" s="971"/>
      <c r="CI112" s="971"/>
      <c r="CJ112" s="971"/>
      <c r="CK112" s="1001"/>
      <c r="CL112" s="1002"/>
      <c r="CM112" s="972" t="s">
        <v>459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427</v>
      </c>
      <c r="DH112" s="976"/>
      <c r="DI112" s="976"/>
      <c r="DJ112" s="976"/>
      <c r="DK112" s="976"/>
      <c r="DL112" s="976" t="s">
        <v>427</v>
      </c>
      <c r="DM112" s="976"/>
      <c r="DN112" s="976"/>
      <c r="DO112" s="976"/>
      <c r="DP112" s="976"/>
      <c r="DQ112" s="976" t="s">
        <v>427</v>
      </c>
      <c r="DR112" s="976"/>
      <c r="DS112" s="976"/>
      <c r="DT112" s="976"/>
      <c r="DU112" s="976"/>
      <c r="DV112" s="977" t="s">
        <v>427</v>
      </c>
      <c r="DW112" s="977"/>
      <c r="DX112" s="977"/>
      <c r="DY112" s="977"/>
      <c r="DZ112" s="978"/>
    </row>
    <row r="113" spans="1:130" s="247" customFormat="1" ht="26.25" customHeight="1" x14ac:dyDescent="0.15">
      <c r="A113" s="1010"/>
      <c r="B113" s="1011"/>
      <c r="C113" s="1006" t="s">
        <v>460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410700</v>
      </c>
      <c r="AB113" s="990"/>
      <c r="AC113" s="990"/>
      <c r="AD113" s="990"/>
      <c r="AE113" s="991"/>
      <c r="AF113" s="992">
        <v>392581</v>
      </c>
      <c r="AG113" s="990"/>
      <c r="AH113" s="990"/>
      <c r="AI113" s="990"/>
      <c r="AJ113" s="991"/>
      <c r="AK113" s="992">
        <v>391957</v>
      </c>
      <c r="AL113" s="990"/>
      <c r="AM113" s="990"/>
      <c r="AN113" s="990"/>
      <c r="AO113" s="991"/>
      <c r="AP113" s="993">
        <v>2.2999999999999998</v>
      </c>
      <c r="AQ113" s="994"/>
      <c r="AR113" s="994"/>
      <c r="AS113" s="994"/>
      <c r="AT113" s="995"/>
      <c r="AU113" s="956"/>
      <c r="AV113" s="957"/>
      <c r="AW113" s="957"/>
      <c r="AX113" s="957"/>
      <c r="AY113" s="957"/>
      <c r="AZ113" s="1005" t="s">
        <v>461</v>
      </c>
      <c r="BA113" s="1006"/>
      <c r="BB113" s="1006"/>
      <c r="BC113" s="1006"/>
      <c r="BD113" s="1006"/>
      <c r="BE113" s="1006"/>
      <c r="BF113" s="1006"/>
      <c r="BG113" s="1006"/>
      <c r="BH113" s="1006"/>
      <c r="BI113" s="1006"/>
      <c r="BJ113" s="1006"/>
      <c r="BK113" s="1006"/>
      <c r="BL113" s="1006"/>
      <c r="BM113" s="1006"/>
      <c r="BN113" s="1006"/>
      <c r="BO113" s="1006"/>
      <c r="BP113" s="1007"/>
      <c r="BQ113" s="975">
        <v>2320</v>
      </c>
      <c r="BR113" s="976"/>
      <c r="BS113" s="976"/>
      <c r="BT113" s="976"/>
      <c r="BU113" s="976"/>
      <c r="BV113" s="976">
        <v>1547</v>
      </c>
      <c r="BW113" s="976"/>
      <c r="BX113" s="976"/>
      <c r="BY113" s="976"/>
      <c r="BZ113" s="976"/>
      <c r="CA113" s="976">
        <v>773</v>
      </c>
      <c r="CB113" s="976"/>
      <c r="CC113" s="976"/>
      <c r="CD113" s="976"/>
      <c r="CE113" s="976"/>
      <c r="CF113" s="970">
        <v>0</v>
      </c>
      <c r="CG113" s="971"/>
      <c r="CH113" s="971"/>
      <c r="CI113" s="971"/>
      <c r="CJ113" s="971"/>
      <c r="CK113" s="1001"/>
      <c r="CL113" s="1002"/>
      <c r="CM113" s="972" t="s">
        <v>462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427</v>
      </c>
      <c r="DH113" s="1015"/>
      <c r="DI113" s="1015"/>
      <c r="DJ113" s="1015"/>
      <c r="DK113" s="1016"/>
      <c r="DL113" s="1017" t="s">
        <v>402</v>
      </c>
      <c r="DM113" s="1015"/>
      <c r="DN113" s="1015"/>
      <c r="DO113" s="1015"/>
      <c r="DP113" s="1016"/>
      <c r="DQ113" s="1017" t="s">
        <v>427</v>
      </c>
      <c r="DR113" s="1015"/>
      <c r="DS113" s="1015"/>
      <c r="DT113" s="1015"/>
      <c r="DU113" s="1016"/>
      <c r="DV113" s="1018" t="s">
        <v>402</v>
      </c>
      <c r="DW113" s="1019"/>
      <c r="DX113" s="1019"/>
      <c r="DY113" s="1019"/>
      <c r="DZ113" s="1020"/>
    </row>
    <row r="114" spans="1:130" s="247" customFormat="1" ht="26.25" customHeight="1" x14ac:dyDescent="0.15">
      <c r="A114" s="1010"/>
      <c r="B114" s="1011"/>
      <c r="C114" s="1006" t="s">
        <v>463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773</v>
      </c>
      <c r="AB114" s="1015"/>
      <c r="AC114" s="1015"/>
      <c r="AD114" s="1015"/>
      <c r="AE114" s="1016"/>
      <c r="AF114" s="1017">
        <v>773</v>
      </c>
      <c r="AG114" s="1015"/>
      <c r="AH114" s="1015"/>
      <c r="AI114" s="1015"/>
      <c r="AJ114" s="1016"/>
      <c r="AK114" s="1017">
        <v>773</v>
      </c>
      <c r="AL114" s="1015"/>
      <c r="AM114" s="1015"/>
      <c r="AN114" s="1015"/>
      <c r="AO114" s="1016"/>
      <c r="AP114" s="1018">
        <v>0</v>
      </c>
      <c r="AQ114" s="1019"/>
      <c r="AR114" s="1019"/>
      <c r="AS114" s="1019"/>
      <c r="AT114" s="1020"/>
      <c r="AU114" s="956"/>
      <c r="AV114" s="957"/>
      <c r="AW114" s="957"/>
      <c r="AX114" s="957"/>
      <c r="AY114" s="957"/>
      <c r="AZ114" s="1005" t="s">
        <v>464</v>
      </c>
      <c r="BA114" s="1006"/>
      <c r="BB114" s="1006"/>
      <c r="BC114" s="1006"/>
      <c r="BD114" s="1006"/>
      <c r="BE114" s="1006"/>
      <c r="BF114" s="1006"/>
      <c r="BG114" s="1006"/>
      <c r="BH114" s="1006"/>
      <c r="BI114" s="1006"/>
      <c r="BJ114" s="1006"/>
      <c r="BK114" s="1006"/>
      <c r="BL114" s="1006"/>
      <c r="BM114" s="1006"/>
      <c r="BN114" s="1006"/>
      <c r="BO114" s="1006"/>
      <c r="BP114" s="1007"/>
      <c r="BQ114" s="975">
        <v>6052661</v>
      </c>
      <c r="BR114" s="976"/>
      <c r="BS114" s="976"/>
      <c r="BT114" s="976"/>
      <c r="BU114" s="976"/>
      <c r="BV114" s="976">
        <v>5654441</v>
      </c>
      <c r="BW114" s="976"/>
      <c r="BX114" s="976"/>
      <c r="BY114" s="976"/>
      <c r="BZ114" s="976"/>
      <c r="CA114" s="976">
        <v>5436011</v>
      </c>
      <c r="CB114" s="976"/>
      <c r="CC114" s="976"/>
      <c r="CD114" s="976"/>
      <c r="CE114" s="976"/>
      <c r="CF114" s="970">
        <v>31.4</v>
      </c>
      <c r="CG114" s="971"/>
      <c r="CH114" s="971"/>
      <c r="CI114" s="971"/>
      <c r="CJ114" s="971"/>
      <c r="CK114" s="1001"/>
      <c r="CL114" s="1002"/>
      <c r="CM114" s="972" t="s">
        <v>465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402</v>
      </c>
      <c r="DH114" s="1015"/>
      <c r="DI114" s="1015"/>
      <c r="DJ114" s="1015"/>
      <c r="DK114" s="1016"/>
      <c r="DL114" s="1017" t="s">
        <v>427</v>
      </c>
      <c r="DM114" s="1015"/>
      <c r="DN114" s="1015"/>
      <c r="DO114" s="1015"/>
      <c r="DP114" s="1016"/>
      <c r="DQ114" s="1017" t="s">
        <v>402</v>
      </c>
      <c r="DR114" s="1015"/>
      <c r="DS114" s="1015"/>
      <c r="DT114" s="1015"/>
      <c r="DU114" s="1016"/>
      <c r="DV114" s="1018" t="s">
        <v>427</v>
      </c>
      <c r="DW114" s="1019"/>
      <c r="DX114" s="1019"/>
      <c r="DY114" s="1019"/>
      <c r="DZ114" s="1020"/>
    </row>
    <row r="115" spans="1:130" s="247" customFormat="1" ht="26.25" customHeight="1" x14ac:dyDescent="0.15">
      <c r="A115" s="1010"/>
      <c r="B115" s="1011"/>
      <c r="C115" s="1006" t="s">
        <v>466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427</v>
      </c>
      <c r="AB115" s="990"/>
      <c r="AC115" s="990"/>
      <c r="AD115" s="990"/>
      <c r="AE115" s="991"/>
      <c r="AF115" s="992" t="s">
        <v>427</v>
      </c>
      <c r="AG115" s="990"/>
      <c r="AH115" s="990"/>
      <c r="AI115" s="990"/>
      <c r="AJ115" s="991"/>
      <c r="AK115" s="992" t="s">
        <v>427</v>
      </c>
      <c r="AL115" s="990"/>
      <c r="AM115" s="990"/>
      <c r="AN115" s="990"/>
      <c r="AO115" s="991"/>
      <c r="AP115" s="993" t="s">
        <v>402</v>
      </c>
      <c r="AQ115" s="994"/>
      <c r="AR115" s="994"/>
      <c r="AS115" s="994"/>
      <c r="AT115" s="995"/>
      <c r="AU115" s="956"/>
      <c r="AV115" s="957"/>
      <c r="AW115" s="957"/>
      <c r="AX115" s="957"/>
      <c r="AY115" s="957"/>
      <c r="AZ115" s="1005" t="s">
        <v>467</v>
      </c>
      <c r="BA115" s="1006"/>
      <c r="BB115" s="1006"/>
      <c r="BC115" s="1006"/>
      <c r="BD115" s="1006"/>
      <c r="BE115" s="1006"/>
      <c r="BF115" s="1006"/>
      <c r="BG115" s="1006"/>
      <c r="BH115" s="1006"/>
      <c r="BI115" s="1006"/>
      <c r="BJ115" s="1006"/>
      <c r="BK115" s="1006"/>
      <c r="BL115" s="1006"/>
      <c r="BM115" s="1006"/>
      <c r="BN115" s="1006"/>
      <c r="BO115" s="1006"/>
      <c r="BP115" s="1007"/>
      <c r="BQ115" s="975">
        <v>572809</v>
      </c>
      <c r="BR115" s="976"/>
      <c r="BS115" s="976"/>
      <c r="BT115" s="976"/>
      <c r="BU115" s="976"/>
      <c r="BV115" s="976">
        <v>570113</v>
      </c>
      <c r="BW115" s="976"/>
      <c r="BX115" s="976"/>
      <c r="BY115" s="976"/>
      <c r="BZ115" s="976"/>
      <c r="CA115" s="976">
        <v>568311</v>
      </c>
      <c r="CB115" s="976"/>
      <c r="CC115" s="976"/>
      <c r="CD115" s="976"/>
      <c r="CE115" s="976"/>
      <c r="CF115" s="970">
        <v>3.3</v>
      </c>
      <c r="CG115" s="971"/>
      <c r="CH115" s="971"/>
      <c r="CI115" s="971"/>
      <c r="CJ115" s="971"/>
      <c r="CK115" s="1001"/>
      <c r="CL115" s="1002"/>
      <c r="CM115" s="1005" t="s">
        <v>468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402</v>
      </c>
      <c r="DH115" s="1015"/>
      <c r="DI115" s="1015"/>
      <c r="DJ115" s="1015"/>
      <c r="DK115" s="1016"/>
      <c r="DL115" s="1017" t="s">
        <v>427</v>
      </c>
      <c r="DM115" s="1015"/>
      <c r="DN115" s="1015"/>
      <c r="DO115" s="1015"/>
      <c r="DP115" s="1016"/>
      <c r="DQ115" s="1017" t="s">
        <v>427</v>
      </c>
      <c r="DR115" s="1015"/>
      <c r="DS115" s="1015"/>
      <c r="DT115" s="1015"/>
      <c r="DU115" s="1016"/>
      <c r="DV115" s="1018" t="s">
        <v>427</v>
      </c>
      <c r="DW115" s="1019"/>
      <c r="DX115" s="1019"/>
      <c r="DY115" s="1019"/>
      <c r="DZ115" s="1020"/>
    </row>
    <row r="116" spans="1:130" s="247" customFormat="1" ht="26.25" customHeight="1" x14ac:dyDescent="0.15">
      <c r="A116" s="1012"/>
      <c r="B116" s="1013"/>
      <c r="C116" s="1021" t="s">
        <v>469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402</v>
      </c>
      <c r="AB116" s="1015"/>
      <c r="AC116" s="1015"/>
      <c r="AD116" s="1015"/>
      <c r="AE116" s="1016"/>
      <c r="AF116" s="1017" t="s">
        <v>402</v>
      </c>
      <c r="AG116" s="1015"/>
      <c r="AH116" s="1015"/>
      <c r="AI116" s="1015"/>
      <c r="AJ116" s="1016"/>
      <c r="AK116" s="1017" t="s">
        <v>427</v>
      </c>
      <c r="AL116" s="1015"/>
      <c r="AM116" s="1015"/>
      <c r="AN116" s="1015"/>
      <c r="AO116" s="1016"/>
      <c r="AP116" s="1018" t="s">
        <v>427</v>
      </c>
      <c r="AQ116" s="1019"/>
      <c r="AR116" s="1019"/>
      <c r="AS116" s="1019"/>
      <c r="AT116" s="1020"/>
      <c r="AU116" s="956"/>
      <c r="AV116" s="957"/>
      <c r="AW116" s="957"/>
      <c r="AX116" s="957"/>
      <c r="AY116" s="957"/>
      <c r="AZ116" s="1023" t="s">
        <v>470</v>
      </c>
      <c r="BA116" s="1024"/>
      <c r="BB116" s="1024"/>
      <c r="BC116" s="1024"/>
      <c r="BD116" s="1024"/>
      <c r="BE116" s="1024"/>
      <c r="BF116" s="1024"/>
      <c r="BG116" s="1024"/>
      <c r="BH116" s="1024"/>
      <c r="BI116" s="1024"/>
      <c r="BJ116" s="1024"/>
      <c r="BK116" s="1024"/>
      <c r="BL116" s="1024"/>
      <c r="BM116" s="1024"/>
      <c r="BN116" s="1024"/>
      <c r="BO116" s="1024"/>
      <c r="BP116" s="1025"/>
      <c r="BQ116" s="975" t="s">
        <v>402</v>
      </c>
      <c r="BR116" s="976"/>
      <c r="BS116" s="976"/>
      <c r="BT116" s="976"/>
      <c r="BU116" s="976"/>
      <c r="BV116" s="976" t="s">
        <v>427</v>
      </c>
      <c r="BW116" s="976"/>
      <c r="BX116" s="976"/>
      <c r="BY116" s="976"/>
      <c r="BZ116" s="976"/>
      <c r="CA116" s="976" t="s">
        <v>427</v>
      </c>
      <c r="CB116" s="976"/>
      <c r="CC116" s="976"/>
      <c r="CD116" s="976"/>
      <c r="CE116" s="976"/>
      <c r="CF116" s="970" t="s">
        <v>427</v>
      </c>
      <c r="CG116" s="971"/>
      <c r="CH116" s="971"/>
      <c r="CI116" s="971"/>
      <c r="CJ116" s="971"/>
      <c r="CK116" s="1001"/>
      <c r="CL116" s="1002"/>
      <c r="CM116" s="972" t="s">
        <v>471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427</v>
      </c>
      <c r="DH116" s="1015"/>
      <c r="DI116" s="1015"/>
      <c r="DJ116" s="1015"/>
      <c r="DK116" s="1016"/>
      <c r="DL116" s="1017" t="s">
        <v>427</v>
      </c>
      <c r="DM116" s="1015"/>
      <c r="DN116" s="1015"/>
      <c r="DO116" s="1015"/>
      <c r="DP116" s="1016"/>
      <c r="DQ116" s="1017" t="s">
        <v>427</v>
      </c>
      <c r="DR116" s="1015"/>
      <c r="DS116" s="1015"/>
      <c r="DT116" s="1015"/>
      <c r="DU116" s="1016"/>
      <c r="DV116" s="1018" t="s">
        <v>427</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3570876</v>
      </c>
      <c r="AB117" s="1033"/>
      <c r="AC117" s="1033"/>
      <c r="AD117" s="1033"/>
      <c r="AE117" s="1034"/>
      <c r="AF117" s="1035">
        <v>3451338</v>
      </c>
      <c r="AG117" s="1033"/>
      <c r="AH117" s="1033"/>
      <c r="AI117" s="1033"/>
      <c r="AJ117" s="1034"/>
      <c r="AK117" s="1035">
        <v>3549590</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474</v>
      </c>
      <c r="BR117" s="976"/>
      <c r="BS117" s="976"/>
      <c r="BT117" s="976"/>
      <c r="BU117" s="976"/>
      <c r="BV117" s="976" t="s">
        <v>402</v>
      </c>
      <c r="BW117" s="976"/>
      <c r="BX117" s="976"/>
      <c r="BY117" s="976"/>
      <c r="BZ117" s="976"/>
      <c r="CA117" s="976" t="s">
        <v>398</v>
      </c>
      <c r="CB117" s="976"/>
      <c r="CC117" s="976"/>
      <c r="CD117" s="976"/>
      <c r="CE117" s="976"/>
      <c r="CF117" s="970" t="s">
        <v>474</v>
      </c>
      <c r="CG117" s="971"/>
      <c r="CH117" s="971"/>
      <c r="CI117" s="971"/>
      <c r="CJ117" s="971"/>
      <c r="CK117" s="1001"/>
      <c r="CL117" s="1002"/>
      <c r="CM117" s="972" t="s">
        <v>475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402</v>
      </c>
      <c r="DH117" s="1015"/>
      <c r="DI117" s="1015"/>
      <c r="DJ117" s="1015"/>
      <c r="DK117" s="1016"/>
      <c r="DL117" s="1017" t="s">
        <v>476</v>
      </c>
      <c r="DM117" s="1015"/>
      <c r="DN117" s="1015"/>
      <c r="DO117" s="1015"/>
      <c r="DP117" s="1016"/>
      <c r="DQ117" s="1017" t="s">
        <v>476</v>
      </c>
      <c r="DR117" s="1015"/>
      <c r="DS117" s="1015"/>
      <c r="DT117" s="1015"/>
      <c r="DU117" s="1016"/>
      <c r="DV117" s="1018" t="s">
        <v>477</v>
      </c>
      <c r="DW117" s="1019"/>
      <c r="DX117" s="1019"/>
      <c r="DY117" s="1019"/>
      <c r="DZ117" s="1020"/>
    </row>
    <row r="118" spans="1:130" s="247" customFormat="1" ht="26.25" customHeight="1" x14ac:dyDescent="0.15">
      <c r="A118" s="960" t="s">
        <v>447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445</v>
      </c>
      <c r="AB118" s="941"/>
      <c r="AC118" s="941"/>
      <c r="AD118" s="941"/>
      <c r="AE118" s="942"/>
      <c r="AF118" s="940" t="s">
        <v>309</v>
      </c>
      <c r="AG118" s="941"/>
      <c r="AH118" s="941"/>
      <c r="AI118" s="941"/>
      <c r="AJ118" s="942"/>
      <c r="AK118" s="940" t="s">
        <v>308</v>
      </c>
      <c r="AL118" s="941"/>
      <c r="AM118" s="941"/>
      <c r="AN118" s="941"/>
      <c r="AO118" s="942"/>
      <c r="AP118" s="1027" t="s">
        <v>446</v>
      </c>
      <c r="AQ118" s="1028"/>
      <c r="AR118" s="1028"/>
      <c r="AS118" s="1028"/>
      <c r="AT118" s="1029"/>
      <c r="AU118" s="956"/>
      <c r="AV118" s="957"/>
      <c r="AW118" s="957"/>
      <c r="AX118" s="957"/>
      <c r="AY118" s="957"/>
      <c r="AZ118" s="1030" t="s">
        <v>478</v>
      </c>
      <c r="BA118" s="1021"/>
      <c r="BB118" s="1021"/>
      <c r="BC118" s="1021"/>
      <c r="BD118" s="1021"/>
      <c r="BE118" s="1021"/>
      <c r="BF118" s="1021"/>
      <c r="BG118" s="1021"/>
      <c r="BH118" s="1021"/>
      <c r="BI118" s="1021"/>
      <c r="BJ118" s="1021"/>
      <c r="BK118" s="1021"/>
      <c r="BL118" s="1021"/>
      <c r="BM118" s="1021"/>
      <c r="BN118" s="1021"/>
      <c r="BO118" s="1021"/>
      <c r="BP118" s="1022"/>
      <c r="BQ118" s="1053" t="s">
        <v>479</v>
      </c>
      <c r="BR118" s="1054"/>
      <c r="BS118" s="1054"/>
      <c r="BT118" s="1054"/>
      <c r="BU118" s="1054"/>
      <c r="BV118" s="1054" t="s">
        <v>479</v>
      </c>
      <c r="BW118" s="1054"/>
      <c r="BX118" s="1054"/>
      <c r="BY118" s="1054"/>
      <c r="BZ118" s="1054"/>
      <c r="CA118" s="1054" t="s">
        <v>480</v>
      </c>
      <c r="CB118" s="1054"/>
      <c r="CC118" s="1054"/>
      <c r="CD118" s="1054"/>
      <c r="CE118" s="1054"/>
      <c r="CF118" s="970" t="s">
        <v>402</v>
      </c>
      <c r="CG118" s="971"/>
      <c r="CH118" s="971"/>
      <c r="CI118" s="971"/>
      <c r="CJ118" s="971"/>
      <c r="CK118" s="1001"/>
      <c r="CL118" s="1002"/>
      <c r="CM118" s="972" t="s">
        <v>481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398</v>
      </c>
      <c r="DH118" s="1015"/>
      <c r="DI118" s="1015"/>
      <c r="DJ118" s="1015"/>
      <c r="DK118" s="1016"/>
      <c r="DL118" s="1017" t="s">
        <v>402</v>
      </c>
      <c r="DM118" s="1015"/>
      <c r="DN118" s="1015"/>
      <c r="DO118" s="1015"/>
      <c r="DP118" s="1016"/>
      <c r="DQ118" s="1017" t="s">
        <v>402</v>
      </c>
      <c r="DR118" s="1015"/>
      <c r="DS118" s="1015"/>
      <c r="DT118" s="1015"/>
      <c r="DU118" s="1016"/>
      <c r="DV118" s="1018" t="s">
        <v>474</v>
      </c>
      <c r="DW118" s="1019"/>
      <c r="DX118" s="1019"/>
      <c r="DY118" s="1019"/>
      <c r="DZ118" s="1020"/>
    </row>
    <row r="119" spans="1:130" s="247" customFormat="1" ht="26.25" customHeight="1" x14ac:dyDescent="0.15">
      <c r="A119" s="1114" t="s">
        <v>450</v>
      </c>
      <c r="B119" s="1000"/>
      <c r="C119" s="979" t="s">
        <v>451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477</v>
      </c>
      <c r="AB119" s="948"/>
      <c r="AC119" s="948"/>
      <c r="AD119" s="948"/>
      <c r="AE119" s="949"/>
      <c r="AF119" s="950" t="s">
        <v>476</v>
      </c>
      <c r="AG119" s="948"/>
      <c r="AH119" s="948"/>
      <c r="AI119" s="948"/>
      <c r="AJ119" s="949"/>
      <c r="AK119" s="950" t="s">
        <v>402</v>
      </c>
      <c r="AL119" s="948"/>
      <c r="AM119" s="948"/>
      <c r="AN119" s="948"/>
      <c r="AO119" s="949"/>
      <c r="AP119" s="951" t="s">
        <v>482</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483</v>
      </c>
      <c r="BP119" s="1062"/>
      <c r="BQ119" s="1053">
        <v>46235523</v>
      </c>
      <c r="BR119" s="1054"/>
      <c r="BS119" s="1054"/>
      <c r="BT119" s="1054"/>
      <c r="BU119" s="1054"/>
      <c r="BV119" s="1054">
        <v>47758199</v>
      </c>
      <c r="BW119" s="1054"/>
      <c r="BX119" s="1054"/>
      <c r="BY119" s="1054"/>
      <c r="BZ119" s="1054"/>
      <c r="CA119" s="1054">
        <v>47526042</v>
      </c>
      <c r="CB119" s="1054"/>
      <c r="CC119" s="1054"/>
      <c r="CD119" s="1054"/>
      <c r="CE119" s="1054"/>
      <c r="CF119" s="1055"/>
      <c r="CG119" s="1056"/>
      <c r="CH119" s="1056"/>
      <c r="CI119" s="1056"/>
      <c r="CJ119" s="1057"/>
      <c r="CK119" s="1003"/>
      <c r="CL119" s="1004"/>
      <c r="CM119" s="1058" t="s">
        <v>484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477</v>
      </c>
      <c r="DH119" s="1040"/>
      <c r="DI119" s="1040"/>
      <c r="DJ119" s="1040"/>
      <c r="DK119" s="1041"/>
      <c r="DL119" s="1039" t="s">
        <v>398</v>
      </c>
      <c r="DM119" s="1040"/>
      <c r="DN119" s="1040"/>
      <c r="DO119" s="1040"/>
      <c r="DP119" s="1041"/>
      <c r="DQ119" s="1039" t="s">
        <v>482</v>
      </c>
      <c r="DR119" s="1040"/>
      <c r="DS119" s="1040"/>
      <c r="DT119" s="1040"/>
      <c r="DU119" s="1041"/>
      <c r="DV119" s="1042" t="s">
        <v>476</v>
      </c>
      <c r="DW119" s="1043"/>
      <c r="DX119" s="1043"/>
      <c r="DY119" s="1043"/>
      <c r="DZ119" s="1044"/>
    </row>
    <row r="120" spans="1:130" s="247" customFormat="1" ht="26.25" customHeight="1" x14ac:dyDescent="0.15">
      <c r="A120" s="1115"/>
      <c r="B120" s="1002"/>
      <c r="C120" s="972" t="s">
        <v>455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482</v>
      </c>
      <c r="AB120" s="1015"/>
      <c r="AC120" s="1015"/>
      <c r="AD120" s="1015"/>
      <c r="AE120" s="1016"/>
      <c r="AF120" s="1017" t="s">
        <v>402</v>
      </c>
      <c r="AG120" s="1015"/>
      <c r="AH120" s="1015"/>
      <c r="AI120" s="1015"/>
      <c r="AJ120" s="1016"/>
      <c r="AK120" s="1017" t="s">
        <v>398</v>
      </c>
      <c r="AL120" s="1015"/>
      <c r="AM120" s="1015"/>
      <c r="AN120" s="1015"/>
      <c r="AO120" s="1016"/>
      <c r="AP120" s="1018" t="s">
        <v>480</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19049588</v>
      </c>
      <c r="BR120" s="983"/>
      <c r="BS120" s="983"/>
      <c r="BT120" s="983"/>
      <c r="BU120" s="983"/>
      <c r="BV120" s="983">
        <v>17467052</v>
      </c>
      <c r="BW120" s="983"/>
      <c r="BX120" s="983"/>
      <c r="BY120" s="983"/>
      <c r="BZ120" s="983"/>
      <c r="CA120" s="983">
        <v>17418270</v>
      </c>
      <c r="CB120" s="983"/>
      <c r="CC120" s="983"/>
      <c r="CD120" s="983"/>
      <c r="CE120" s="983"/>
      <c r="CF120" s="997">
        <v>100.5</v>
      </c>
      <c r="CG120" s="998"/>
      <c r="CH120" s="998"/>
      <c r="CI120" s="998"/>
      <c r="CJ120" s="998"/>
      <c r="CK120" s="1063" t="s">
        <v>487</v>
      </c>
      <c r="CL120" s="1064"/>
      <c r="CM120" s="1064"/>
      <c r="CN120" s="1064"/>
      <c r="CO120" s="1065"/>
      <c r="CP120" s="1071" t="s">
        <v>488</v>
      </c>
      <c r="CQ120" s="1072"/>
      <c r="CR120" s="1072"/>
      <c r="CS120" s="1072"/>
      <c r="CT120" s="1072"/>
      <c r="CU120" s="1072"/>
      <c r="CV120" s="1072"/>
      <c r="CW120" s="1072"/>
      <c r="CX120" s="1072"/>
      <c r="CY120" s="1072"/>
      <c r="CZ120" s="1072"/>
      <c r="DA120" s="1072"/>
      <c r="DB120" s="1072"/>
      <c r="DC120" s="1072"/>
      <c r="DD120" s="1072"/>
      <c r="DE120" s="1072"/>
      <c r="DF120" s="1073"/>
      <c r="DG120" s="982">
        <v>4458088</v>
      </c>
      <c r="DH120" s="983"/>
      <c r="DI120" s="983"/>
      <c r="DJ120" s="983"/>
      <c r="DK120" s="983"/>
      <c r="DL120" s="983">
        <v>4395078</v>
      </c>
      <c r="DM120" s="983"/>
      <c r="DN120" s="983"/>
      <c r="DO120" s="983"/>
      <c r="DP120" s="983"/>
      <c r="DQ120" s="983">
        <v>4350123</v>
      </c>
      <c r="DR120" s="983"/>
      <c r="DS120" s="983"/>
      <c r="DT120" s="983"/>
      <c r="DU120" s="983"/>
      <c r="DV120" s="984">
        <v>25.1</v>
      </c>
      <c r="DW120" s="984"/>
      <c r="DX120" s="984"/>
      <c r="DY120" s="984"/>
      <c r="DZ120" s="985"/>
    </row>
    <row r="121" spans="1:130" s="247" customFormat="1" ht="26.25" customHeight="1" x14ac:dyDescent="0.15">
      <c r="A121" s="1115"/>
      <c r="B121" s="1002"/>
      <c r="C121" s="1023" t="s">
        <v>489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477</v>
      </c>
      <c r="AB121" s="1015"/>
      <c r="AC121" s="1015"/>
      <c r="AD121" s="1015"/>
      <c r="AE121" s="1016"/>
      <c r="AF121" s="1017" t="s">
        <v>490</v>
      </c>
      <c r="AG121" s="1015"/>
      <c r="AH121" s="1015"/>
      <c r="AI121" s="1015"/>
      <c r="AJ121" s="1016"/>
      <c r="AK121" s="1017" t="s">
        <v>491</v>
      </c>
      <c r="AL121" s="1015"/>
      <c r="AM121" s="1015"/>
      <c r="AN121" s="1015"/>
      <c r="AO121" s="1016"/>
      <c r="AP121" s="1018" t="s">
        <v>402</v>
      </c>
      <c r="AQ121" s="1019"/>
      <c r="AR121" s="1019"/>
      <c r="AS121" s="1019"/>
      <c r="AT121" s="1020"/>
      <c r="AU121" s="1048"/>
      <c r="AV121" s="1049"/>
      <c r="AW121" s="1049"/>
      <c r="AX121" s="1049"/>
      <c r="AY121" s="1050"/>
      <c r="AZ121" s="1005" t="s">
        <v>492</v>
      </c>
      <c r="BA121" s="1006"/>
      <c r="BB121" s="1006"/>
      <c r="BC121" s="1006"/>
      <c r="BD121" s="1006"/>
      <c r="BE121" s="1006"/>
      <c r="BF121" s="1006"/>
      <c r="BG121" s="1006"/>
      <c r="BH121" s="1006"/>
      <c r="BI121" s="1006"/>
      <c r="BJ121" s="1006"/>
      <c r="BK121" s="1006"/>
      <c r="BL121" s="1006"/>
      <c r="BM121" s="1006"/>
      <c r="BN121" s="1006"/>
      <c r="BO121" s="1006"/>
      <c r="BP121" s="1007"/>
      <c r="BQ121" s="975">
        <v>1306234</v>
      </c>
      <c r="BR121" s="976"/>
      <c r="BS121" s="976"/>
      <c r="BT121" s="976"/>
      <c r="BU121" s="976"/>
      <c r="BV121" s="976">
        <v>1418101</v>
      </c>
      <c r="BW121" s="976"/>
      <c r="BX121" s="976"/>
      <c r="BY121" s="976"/>
      <c r="BZ121" s="976"/>
      <c r="CA121" s="976">
        <v>1329050</v>
      </c>
      <c r="CB121" s="976"/>
      <c r="CC121" s="976"/>
      <c r="CD121" s="976"/>
      <c r="CE121" s="976"/>
      <c r="CF121" s="970">
        <v>7.7</v>
      </c>
      <c r="CG121" s="971"/>
      <c r="CH121" s="971"/>
      <c r="CI121" s="971"/>
      <c r="CJ121" s="971"/>
      <c r="CK121" s="1066"/>
      <c r="CL121" s="1067"/>
      <c r="CM121" s="1067"/>
      <c r="CN121" s="1067"/>
      <c r="CO121" s="1068"/>
      <c r="CP121" s="1076" t="s">
        <v>493</v>
      </c>
      <c r="CQ121" s="1077"/>
      <c r="CR121" s="1077"/>
      <c r="CS121" s="1077"/>
      <c r="CT121" s="1077"/>
      <c r="CU121" s="1077"/>
      <c r="CV121" s="1077"/>
      <c r="CW121" s="1077"/>
      <c r="CX121" s="1077"/>
      <c r="CY121" s="1077"/>
      <c r="CZ121" s="1077"/>
      <c r="DA121" s="1077"/>
      <c r="DB121" s="1077"/>
      <c r="DC121" s="1077"/>
      <c r="DD121" s="1077"/>
      <c r="DE121" s="1077"/>
      <c r="DF121" s="1078"/>
      <c r="DG121" s="975">
        <v>553881</v>
      </c>
      <c r="DH121" s="976"/>
      <c r="DI121" s="976"/>
      <c r="DJ121" s="976"/>
      <c r="DK121" s="976"/>
      <c r="DL121" s="976">
        <v>508448</v>
      </c>
      <c r="DM121" s="976"/>
      <c r="DN121" s="976"/>
      <c r="DO121" s="976"/>
      <c r="DP121" s="976"/>
      <c r="DQ121" s="976">
        <v>462961</v>
      </c>
      <c r="DR121" s="976"/>
      <c r="DS121" s="976"/>
      <c r="DT121" s="976"/>
      <c r="DU121" s="976"/>
      <c r="DV121" s="977">
        <v>2.7</v>
      </c>
      <c r="DW121" s="977"/>
      <c r="DX121" s="977"/>
      <c r="DY121" s="977"/>
      <c r="DZ121" s="978"/>
    </row>
    <row r="122" spans="1:130" s="247" customFormat="1" ht="26.25" customHeight="1" x14ac:dyDescent="0.15">
      <c r="A122" s="1115"/>
      <c r="B122" s="1002"/>
      <c r="C122" s="972" t="s">
        <v>465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482</v>
      </c>
      <c r="AB122" s="1015"/>
      <c r="AC122" s="1015"/>
      <c r="AD122" s="1015"/>
      <c r="AE122" s="1016"/>
      <c r="AF122" s="1017" t="s">
        <v>479</v>
      </c>
      <c r="AG122" s="1015"/>
      <c r="AH122" s="1015"/>
      <c r="AI122" s="1015"/>
      <c r="AJ122" s="1016"/>
      <c r="AK122" s="1017" t="s">
        <v>482</v>
      </c>
      <c r="AL122" s="1015"/>
      <c r="AM122" s="1015"/>
      <c r="AN122" s="1015"/>
      <c r="AO122" s="1016"/>
      <c r="AP122" s="1018" t="s">
        <v>491</v>
      </c>
      <c r="AQ122" s="1019"/>
      <c r="AR122" s="1019"/>
      <c r="AS122" s="1019"/>
      <c r="AT122" s="1020"/>
      <c r="AU122" s="1048"/>
      <c r="AV122" s="1049"/>
      <c r="AW122" s="1049"/>
      <c r="AX122" s="1049"/>
      <c r="AY122" s="1050"/>
      <c r="AZ122" s="1030" t="s">
        <v>494</v>
      </c>
      <c r="BA122" s="1021"/>
      <c r="BB122" s="1021"/>
      <c r="BC122" s="1021"/>
      <c r="BD122" s="1021"/>
      <c r="BE122" s="1021"/>
      <c r="BF122" s="1021"/>
      <c r="BG122" s="1021"/>
      <c r="BH122" s="1021"/>
      <c r="BI122" s="1021"/>
      <c r="BJ122" s="1021"/>
      <c r="BK122" s="1021"/>
      <c r="BL122" s="1021"/>
      <c r="BM122" s="1021"/>
      <c r="BN122" s="1021"/>
      <c r="BO122" s="1021"/>
      <c r="BP122" s="1022"/>
      <c r="BQ122" s="1053">
        <v>30234524</v>
      </c>
      <c r="BR122" s="1054"/>
      <c r="BS122" s="1054"/>
      <c r="BT122" s="1054"/>
      <c r="BU122" s="1054"/>
      <c r="BV122" s="1054">
        <v>30996491</v>
      </c>
      <c r="BW122" s="1054"/>
      <c r="BX122" s="1054"/>
      <c r="BY122" s="1054"/>
      <c r="BZ122" s="1054"/>
      <c r="CA122" s="1054">
        <v>30661363</v>
      </c>
      <c r="CB122" s="1054"/>
      <c r="CC122" s="1054"/>
      <c r="CD122" s="1054"/>
      <c r="CE122" s="1054"/>
      <c r="CF122" s="1074">
        <v>176.9</v>
      </c>
      <c r="CG122" s="1075"/>
      <c r="CH122" s="1075"/>
      <c r="CI122" s="1075"/>
      <c r="CJ122" s="1075"/>
      <c r="CK122" s="1066"/>
      <c r="CL122" s="1067"/>
      <c r="CM122" s="1067"/>
      <c r="CN122" s="1067"/>
      <c r="CO122" s="1068"/>
      <c r="CP122" s="1076" t="s">
        <v>495</v>
      </c>
      <c r="CQ122" s="1077"/>
      <c r="CR122" s="1077"/>
      <c r="CS122" s="1077"/>
      <c r="CT122" s="1077"/>
      <c r="CU122" s="1077"/>
      <c r="CV122" s="1077"/>
      <c r="CW122" s="1077"/>
      <c r="CX122" s="1077"/>
      <c r="CY122" s="1077"/>
      <c r="CZ122" s="1077"/>
      <c r="DA122" s="1077"/>
      <c r="DB122" s="1077"/>
      <c r="DC122" s="1077"/>
      <c r="DD122" s="1077"/>
      <c r="DE122" s="1077"/>
      <c r="DF122" s="1078"/>
      <c r="DG122" s="975">
        <v>453699</v>
      </c>
      <c r="DH122" s="976"/>
      <c r="DI122" s="976"/>
      <c r="DJ122" s="976"/>
      <c r="DK122" s="976"/>
      <c r="DL122" s="976">
        <v>379001</v>
      </c>
      <c r="DM122" s="976"/>
      <c r="DN122" s="976"/>
      <c r="DO122" s="976"/>
      <c r="DP122" s="976"/>
      <c r="DQ122" s="976">
        <v>352027</v>
      </c>
      <c r="DR122" s="976"/>
      <c r="DS122" s="976"/>
      <c r="DT122" s="976"/>
      <c r="DU122" s="976"/>
      <c r="DV122" s="977">
        <v>2</v>
      </c>
      <c r="DW122" s="977"/>
      <c r="DX122" s="977"/>
      <c r="DY122" s="977"/>
      <c r="DZ122" s="978"/>
    </row>
    <row r="123" spans="1:130" s="247" customFormat="1" ht="26.25" customHeight="1" x14ac:dyDescent="0.15">
      <c r="A123" s="1115"/>
      <c r="B123" s="1002"/>
      <c r="C123" s="972" t="s">
        <v>471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402</v>
      </c>
      <c r="AB123" s="1015"/>
      <c r="AC123" s="1015"/>
      <c r="AD123" s="1015"/>
      <c r="AE123" s="1016"/>
      <c r="AF123" s="1017" t="s">
        <v>398</v>
      </c>
      <c r="AG123" s="1015"/>
      <c r="AH123" s="1015"/>
      <c r="AI123" s="1015"/>
      <c r="AJ123" s="1016"/>
      <c r="AK123" s="1017" t="s">
        <v>474</v>
      </c>
      <c r="AL123" s="1015"/>
      <c r="AM123" s="1015"/>
      <c r="AN123" s="1015"/>
      <c r="AO123" s="1016"/>
      <c r="AP123" s="1018" t="s">
        <v>398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496</v>
      </c>
      <c r="BP123" s="1062"/>
      <c r="BQ123" s="1121">
        <v>50590346</v>
      </c>
      <c r="BR123" s="1122"/>
      <c r="BS123" s="1122"/>
      <c r="BT123" s="1122"/>
      <c r="BU123" s="1122"/>
      <c r="BV123" s="1122">
        <v>49881644</v>
      </c>
      <c r="BW123" s="1122"/>
      <c r="BX123" s="1122"/>
      <c r="BY123" s="1122"/>
      <c r="BZ123" s="1122"/>
      <c r="CA123" s="1122">
        <v>49408683</v>
      </c>
      <c r="CB123" s="1122"/>
      <c r="CC123" s="1122"/>
      <c r="CD123" s="1122"/>
      <c r="CE123" s="1122"/>
      <c r="CF123" s="1055"/>
      <c r="CG123" s="1056"/>
      <c r="CH123" s="1056"/>
      <c r="CI123" s="1056"/>
      <c r="CJ123" s="1057"/>
      <c r="CK123" s="1066"/>
      <c r="CL123" s="1067"/>
      <c r="CM123" s="1067"/>
      <c r="CN123" s="1067"/>
      <c r="CO123" s="1068"/>
      <c r="CP123" s="1076" t="s">
        <v>497</v>
      </c>
      <c r="CQ123" s="1077"/>
      <c r="CR123" s="1077"/>
      <c r="CS123" s="1077"/>
      <c r="CT123" s="1077"/>
      <c r="CU123" s="1077"/>
      <c r="CV123" s="1077"/>
      <c r="CW123" s="1077"/>
      <c r="CX123" s="1077"/>
      <c r="CY123" s="1077"/>
      <c r="CZ123" s="1077"/>
      <c r="DA123" s="1077"/>
      <c r="DB123" s="1077"/>
      <c r="DC123" s="1077"/>
      <c r="DD123" s="1077"/>
      <c r="DE123" s="1077"/>
      <c r="DF123" s="1078"/>
      <c r="DG123" s="1014" t="s">
        <v>474</v>
      </c>
      <c r="DH123" s="1015"/>
      <c r="DI123" s="1015"/>
      <c r="DJ123" s="1015"/>
      <c r="DK123" s="1016"/>
      <c r="DL123" s="1017" t="s">
        <v>476</v>
      </c>
      <c r="DM123" s="1015"/>
      <c r="DN123" s="1015"/>
      <c r="DO123" s="1015"/>
      <c r="DP123" s="1016"/>
      <c r="DQ123" s="1017" t="s">
        <v>482</v>
      </c>
      <c r="DR123" s="1015"/>
      <c r="DS123" s="1015"/>
      <c r="DT123" s="1015"/>
      <c r="DU123" s="1016"/>
      <c r="DV123" s="1018" t="s">
        <v>476</v>
      </c>
      <c r="DW123" s="1019"/>
      <c r="DX123" s="1019"/>
      <c r="DY123" s="1019"/>
      <c r="DZ123" s="1020"/>
    </row>
    <row r="124" spans="1:130" s="247" customFormat="1" ht="26.25" customHeight="1" thickBot="1" x14ac:dyDescent="0.2">
      <c r="A124" s="1115"/>
      <c r="B124" s="1002"/>
      <c r="C124" s="972" t="s">
        <v>475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474</v>
      </c>
      <c r="AB124" s="1015"/>
      <c r="AC124" s="1015"/>
      <c r="AD124" s="1015"/>
      <c r="AE124" s="1016"/>
      <c r="AF124" s="1017" t="s">
        <v>482</v>
      </c>
      <c r="AG124" s="1015"/>
      <c r="AH124" s="1015"/>
      <c r="AI124" s="1015"/>
      <c r="AJ124" s="1016"/>
      <c r="AK124" s="1017" t="s">
        <v>482</v>
      </c>
      <c r="AL124" s="1015"/>
      <c r="AM124" s="1015"/>
      <c r="AN124" s="1015"/>
      <c r="AO124" s="1016"/>
      <c r="AP124" s="1018" t="s">
        <v>474</v>
      </c>
      <c r="AQ124" s="1019"/>
      <c r="AR124" s="1019"/>
      <c r="AS124" s="1019"/>
      <c r="AT124" s="1020"/>
      <c r="AU124" s="1117" t="s">
        <v>498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491</v>
      </c>
      <c r="BR124" s="1084"/>
      <c r="BS124" s="1084"/>
      <c r="BT124" s="1084"/>
      <c r="BU124" s="1084"/>
      <c r="BV124" s="1084" t="s">
        <v>476</v>
      </c>
      <c r="BW124" s="1084"/>
      <c r="BX124" s="1084"/>
      <c r="BY124" s="1084"/>
      <c r="BZ124" s="1084"/>
      <c r="CA124" s="1084" t="s">
        <v>476</v>
      </c>
      <c r="CB124" s="1084"/>
      <c r="CC124" s="1084"/>
      <c r="CD124" s="1084"/>
      <c r="CE124" s="1084"/>
      <c r="CF124" s="1085"/>
      <c r="CG124" s="1086"/>
      <c r="CH124" s="1086"/>
      <c r="CI124" s="1086"/>
      <c r="CJ124" s="1087"/>
      <c r="CK124" s="1069"/>
      <c r="CL124" s="1069"/>
      <c r="CM124" s="1069"/>
      <c r="CN124" s="1069"/>
      <c r="CO124" s="1070"/>
      <c r="CP124" s="1076" t="s">
        <v>499</v>
      </c>
      <c r="CQ124" s="1077"/>
      <c r="CR124" s="1077"/>
      <c r="CS124" s="1077"/>
      <c r="CT124" s="1077"/>
      <c r="CU124" s="1077"/>
      <c r="CV124" s="1077"/>
      <c r="CW124" s="1077"/>
      <c r="CX124" s="1077"/>
      <c r="CY124" s="1077"/>
      <c r="CZ124" s="1077"/>
      <c r="DA124" s="1077"/>
      <c r="DB124" s="1077"/>
      <c r="DC124" s="1077"/>
      <c r="DD124" s="1077"/>
      <c r="DE124" s="1077"/>
      <c r="DF124" s="1078"/>
      <c r="DG124" s="1061" t="s">
        <v>480</v>
      </c>
      <c r="DH124" s="1040"/>
      <c r="DI124" s="1040"/>
      <c r="DJ124" s="1040"/>
      <c r="DK124" s="1041"/>
      <c r="DL124" s="1039" t="s">
        <v>500</v>
      </c>
      <c r="DM124" s="1040"/>
      <c r="DN124" s="1040"/>
      <c r="DO124" s="1040"/>
      <c r="DP124" s="1041"/>
      <c r="DQ124" s="1039" t="s">
        <v>402</v>
      </c>
      <c r="DR124" s="1040"/>
      <c r="DS124" s="1040"/>
      <c r="DT124" s="1040"/>
      <c r="DU124" s="1041"/>
      <c r="DV124" s="1042" t="s">
        <v>402</v>
      </c>
      <c r="DW124" s="1043"/>
      <c r="DX124" s="1043"/>
      <c r="DY124" s="1043"/>
      <c r="DZ124" s="1044"/>
    </row>
    <row r="125" spans="1:130" s="247" customFormat="1" ht="26.25" customHeight="1" x14ac:dyDescent="0.15">
      <c r="A125" s="1115"/>
      <c r="B125" s="1002"/>
      <c r="C125" s="972" t="s">
        <v>481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500</v>
      </c>
      <c r="AB125" s="1015"/>
      <c r="AC125" s="1015"/>
      <c r="AD125" s="1015"/>
      <c r="AE125" s="1016"/>
      <c r="AF125" s="1017" t="s">
        <v>398</v>
      </c>
      <c r="AG125" s="1015"/>
      <c r="AH125" s="1015"/>
      <c r="AI125" s="1015"/>
      <c r="AJ125" s="1016"/>
      <c r="AK125" s="1017" t="s">
        <v>500</v>
      </c>
      <c r="AL125" s="1015"/>
      <c r="AM125" s="1015"/>
      <c r="AN125" s="1015"/>
      <c r="AO125" s="1016"/>
      <c r="AP125" s="1018" t="s">
        <v>476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501</v>
      </c>
      <c r="CL125" s="1064"/>
      <c r="CM125" s="1064"/>
      <c r="CN125" s="1064"/>
      <c r="CO125" s="1065"/>
      <c r="CP125" s="996" t="s">
        <v>502</v>
      </c>
      <c r="CQ125" s="945"/>
      <c r="CR125" s="945"/>
      <c r="CS125" s="945"/>
      <c r="CT125" s="945"/>
      <c r="CU125" s="945"/>
      <c r="CV125" s="945"/>
      <c r="CW125" s="945"/>
      <c r="CX125" s="945"/>
      <c r="CY125" s="945"/>
      <c r="CZ125" s="945"/>
      <c r="DA125" s="945"/>
      <c r="DB125" s="945"/>
      <c r="DC125" s="945"/>
      <c r="DD125" s="945"/>
      <c r="DE125" s="945"/>
      <c r="DF125" s="946"/>
      <c r="DG125" s="982" t="s">
        <v>474</v>
      </c>
      <c r="DH125" s="983"/>
      <c r="DI125" s="983"/>
      <c r="DJ125" s="983"/>
      <c r="DK125" s="983"/>
      <c r="DL125" s="983" t="s">
        <v>402</v>
      </c>
      <c r="DM125" s="983"/>
      <c r="DN125" s="983"/>
      <c r="DO125" s="983"/>
      <c r="DP125" s="983"/>
      <c r="DQ125" s="983" t="s">
        <v>402</v>
      </c>
      <c r="DR125" s="983"/>
      <c r="DS125" s="983"/>
      <c r="DT125" s="983"/>
      <c r="DU125" s="983"/>
      <c r="DV125" s="984" t="s">
        <v>476</v>
      </c>
      <c r="DW125" s="984"/>
      <c r="DX125" s="984"/>
      <c r="DY125" s="984"/>
      <c r="DZ125" s="985"/>
    </row>
    <row r="126" spans="1:130" s="247" customFormat="1" ht="26.25" customHeight="1" thickBot="1" x14ac:dyDescent="0.2">
      <c r="A126" s="1115"/>
      <c r="B126" s="1002"/>
      <c r="C126" s="972" t="s">
        <v>484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476</v>
      </c>
      <c r="AB126" s="1015"/>
      <c r="AC126" s="1015"/>
      <c r="AD126" s="1015"/>
      <c r="AE126" s="1016"/>
      <c r="AF126" s="1017" t="s">
        <v>500</v>
      </c>
      <c r="AG126" s="1015"/>
      <c r="AH126" s="1015"/>
      <c r="AI126" s="1015"/>
      <c r="AJ126" s="1016"/>
      <c r="AK126" s="1017" t="s">
        <v>476</v>
      </c>
      <c r="AL126" s="1015"/>
      <c r="AM126" s="1015"/>
      <c r="AN126" s="1015"/>
      <c r="AO126" s="1016"/>
      <c r="AP126" s="1018" t="s">
        <v>402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503</v>
      </c>
      <c r="CQ126" s="1006"/>
      <c r="CR126" s="1006"/>
      <c r="CS126" s="1006"/>
      <c r="CT126" s="1006"/>
      <c r="CU126" s="1006"/>
      <c r="CV126" s="1006"/>
      <c r="CW126" s="1006"/>
      <c r="CX126" s="1006"/>
      <c r="CY126" s="1006"/>
      <c r="CZ126" s="1006"/>
      <c r="DA126" s="1006"/>
      <c r="DB126" s="1006"/>
      <c r="DC126" s="1006"/>
      <c r="DD126" s="1006"/>
      <c r="DE126" s="1006"/>
      <c r="DF126" s="1007"/>
      <c r="DG126" s="975">
        <v>572809</v>
      </c>
      <c r="DH126" s="976"/>
      <c r="DI126" s="976"/>
      <c r="DJ126" s="976"/>
      <c r="DK126" s="976"/>
      <c r="DL126" s="976">
        <v>570113</v>
      </c>
      <c r="DM126" s="976"/>
      <c r="DN126" s="976"/>
      <c r="DO126" s="976"/>
      <c r="DP126" s="976"/>
      <c r="DQ126" s="976">
        <v>568311</v>
      </c>
      <c r="DR126" s="976"/>
      <c r="DS126" s="976"/>
      <c r="DT126" s="976"/>
      <c r="DU126" s="976"/>
      <c r="DV126" s="977">
        <v>3.3</v>
      </c>
      <c r="DW126" s="977"/>
      <c r="DX126" s="977"/>
      <c r="DY126" s="977"/>
      <c r="DZ126" s="978"/>
    </row>
    <row r="127" spans="1:130" s="247" customFormat="1" ht="26.25" customHeight="1" x14ac:dyDescent="0.15">
      <c r="A127" s="1116"/>
      <c r="B127" s="1004"/>
      <c r="C127" s="1058" t="s">
        <v>504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480</v>
      </c>
      <c r="AB127" s="1015"/>
      <c r="AC127" s="1015"/>
      <c r="AD127" s="1015"/>
      <c r="AE127" s="1016"/>
      <c r="AF127" s="1017" t="s">
        <v>398</v>
      </c>
      <c r="AG127" s="1015"/>
      <c r="AH127" s="1015"/>
      <c r="AI127" s="1015"/>
      <c r="AJ127" s="1016"/>
      <c r="AK127" s="1017" t="s">
        <v>474</v>
      </c>
      <c r="AL127" s="1015"/>
      <c r="AM127" s="1015"/>
      <c r="AN127" s="1015"/>
      <c r="AO127" s="1016"/>
      <c r="AP127" s="1018" t="s">
        <v>491</v>
      </c>
      <c r="AQ127" s="1019"/>
      <c r="AR127" s="1019"/>
      <c r="AS127" s="1019"/>
      <c r="AT127" s="1020"/>
      <c r="AU127" s="283"/>
      <c r="AV127" s="283"/>
      <c r="AW127" s="283"/>
      <c r="AX127" s="1088" t="s">
        <v>505</v>
      </c>
      <c r="AY127" s="1089"/>
      <c r="AZ127" s="1089"/>
      <c r="BA127" s="1089"/>
      <c r="BB127" s="1089"/>
      <c r="BC127" s="1089"/>
      <c r="BD127" s="1089"/>
      <c r="BE127" s="1090"/>
      <c r="BF127" s="1091" t="s">
        <v>506</v>
      </c>
      <c r="BG127" s="1089"/>
      <c r="BH127" s="1089"/>
      <c r="BI127" s="1089"/>
      <c r="BJ127" s="1089"/>
      <c r="BK127" s="1089"/>
      <c r="BL127" s="1090"/>
      <c r="BM127" s="1091" t="s">
        <v>507</v>
      </c>
      <c r="BN127" s="1089"/>
      <c r="BO127" s="1089"/>
      <c r="BP127" s="1089"/>
      <c r="BQ127" s="1089"/>
      <c r="BR127" s="1089"/>
      <c r="BS127" s="1090"/>
      <c r="BT127" s="1091" t="s">
        <v>508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509</v>
      </c>
      <c r="CQ127" s="1006"/>
      <c r="CR127" s="1006"/>
      <c r="CS127" s="1006"/>
      <c r="CT127" s="1006"/>
      <c r="CU127" s="1006"/>
      <c r="CV127" s="1006"/>
      <c r="CW127" s="1006"/>
      <c r="CX127" s="1006"/>
      <c r="CY127" s="1006"/>
      <c r="CZ127" s="1006"/>
      <c r="DA127" s="1006"/>
      <c r="DB127" s="1006"/>
      <c r="DC127" s="1006"/>
      <c r="DD127" s="1006"/>
      <c r="DE127" s="1006"/>
      <c r="DF127" s="1007"/>
      <c r="DG127" s="975" t="s">
        <v>490</v>
      </c>
      <c r="DH127" s="976"/>
      <c r="DI127" s="976"/>
      <c r="DJ127" s="976"/>
      <c r="DK127" s="976"/>
      <c r="DL127" s="976" t="s">
        <v>476</v>
      </c>
      <c r="DM127" s="976"/>
      <c r="DN127" s="976"/>
      <c r="DO127" s="976"/>
      <c r="DP127" s="976"/>
      <c r="DQ127" s="976" t="s">
        <v>480</v>
      </c>
      <c r="DR127" s="976"/>
      <c r="DS127" s="976"/>
      <c r="DT127" s="976"/>
      <c r="DU127" s="976"/>
      <c r="DV127" s="977" t="s">
        <v>474</v>
      </c>
      <c r="DW127" s="977"/>
      <c r="DX127" s="977"/>
      <c r="DY127" s="977"/>
      <c r="DZ127" s="978"/>
    </row>
    <row r="128" spans="1:130" s="247" customFormat="1" ht="26.25" customHeight="1" thickBot="1" x14ac:dyDescent="0.2">
      <c r="A128" s="1099" t="s">
        <v>510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511</v>
      </c>
      <c r="X128" s="1101"/>
      <c r="Y128" s="1101"/>
      <c r="Z128" s="1102"/>
      <c r="AA128" s="1103">
        <v>122731</v>
      </c>
      <c r="AB128" s="1104"/>
      <c r="AC128" s="1104"/>
      <c r="AD128" s="1104"/>
      <c r="AE128" s="1105"/>
      <c r="AF128" s="1106">
        <v>140700</v>
      </c>
      <c r="AG128" s="1104"/>
      <c r="AH128" s="1104"/>
      <c r="AI128" s="1104"/>
      <c r="AJ128" s="1105"/>
      <c r="AK128" s="1106">
        <v>110639</v>
      </c>
      <c r="AL128" s="1104"/>
      <c r="AM128" s="1104"/>
      <c r="AN128" s="1104"/>
      <c r="AO128" s="1105"/>
      <c r="AP128" s="1107"/>
      <c r="AQ128" s="1108"/>
      <c r="AR128" s="1108"/>
      <c r="AS128" s="1108"/>
      <c r="AT128" s="1109"/>
      <c r="AU128" s="283"/>
      <c r="AV128" s="283"/>
      <c r="AW128" s="283"/>
      <c r="AX128" s="944" t="s">
        <v>512</v>
      </c>
      <c r="AY128" s="945"/>
      <c r="AZ128" s="945"/>
      <c r="BA128" s="945"/>
      <c r="BB128" s="945"/>
      <c r="BC128" s="945"/>
      <c r="BD128" s="945"/>
      <c r="BE128" s="946"/>
      <c r="BF128" s="1110" t="s">
        <v>480</v>
      </c>
      <c r="BG128" s="1111"/>
      <c r="BH128" s="1111"/>
      <c r="BI128" s="1111"/>
      <c r="BJ128" s="1111"/>
      <c r="BK128" s="1111"/>
      <c r="BL128" s="1112"/>
      <c r="BM128" s="1110">
        <v>12.51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513</v>
      </c>
      <c r="CQ128" s="1093"/>
      <c r="CR128" s="1093"/>
      <c r="CS128" s="1093"/>
      <c r="CT128" s="1093"/>
      <c r="CU128" s="1093"/>
      <c r="CV128" s="1093"/>
      <c r="CW128" s="1093"/>
      <c r="CX128" s="1093"/>
      <c r="CY128" s="1093"/>
      <c r="CZ128" s="1093"/>
      <c r="DA128" s="1093"/>
      <c r="DB128" s="1093"/>
      <c r="DC128" s="1093"/>
      <c r="DD128" s="1093"/>
      <c r="DE128" s="1093"/>
      <c r="DF128" s="1094"/>
      <c r="DG128" s="1095" t="s">
        <v>476</v>
      </c>
      <c r="DH128" s="1096"/>
      <c r="DI128" s="1096"/>
      <c r="DJ128" s="1096"/>
      <c r="DK128" s="1096"/>
      <c r="DL128" s="1096" t="s">
        <v>477</v>
      </c>
      <c r="DM128" s="1096"/>
      <c r="DN128" s="1096"/>
      <c r="DO128" s="1096"/>
      <c r="DP128" s="1096"/>
      <c r="DQ128" s="1096" t="s">
        <v>477</v>
      </c>
      <c r="DR128" s="1096"/>
      <c r="DS128" s="1096"/>
      <c r="DT128" s="1096"/>
      <c r="DU128" s="1096"/>
      <c r="DV128" s="1097" t="s">
        <v>480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514</v>
      </c>
      <c r="X129" s="1130"/>
      <c r="Y129" s="1130"/>
      <c r="Z129" s="1131"/>
      <c r="AA129" s="1014">
        <v>19782658</v>
      </c>
      <c r="AB129" s="1015"/>
      <c r="AC129" s="1015"/>
      <c r="AD129" s="1015"/>
      <c r="AE129" s="1016"/>
      <c r="AF129" s="1017">
        <v>19783240</v>
      </c>
      <c r="AG129" s="1015"/>
      <c r="AH129" s="1015"/>
      <c r="AI129" s="1015"/>
      <c r="AJ129" s="1016"/>
      <c r="AK129" s="1017">
        <v>19868087</v>
      </c>
      <c r="AL129" s="1015"/>
      <c r="AM129" s="1015"/>
      <c r="AN129" s="1015"/>
      <c r="AO129" s="1016"/>
      <c r="AP129" s="1132"/>
      <c r="AQ129" s="1133"/>
      <c r="AR129" s="1133"/>
      <c r="AS129" s="1133"/>
      <c r="AT129" s="1134"/>
      <c r="AU129" s="285"/>
      <c r="AV129" s="285"/>
      <c r="AW129" s="285"/>
      <c r="AX129" s="1123" t="s">
        <v>515</v>
      </c>
      <c r="AY129" s="1006"/>
      <c r="AZ129" s="1006"/>
      <c r="BA129" s="1006"/>
      <c r="BB129" s="1006"/>
      <c r="BC129" s="1006"/>
      <c r="BD129" s="1006"/>
      <c r="BE129" s="1007"/>
      <c r="BF129" s="1124" t="s">
        <v>402</v>
      </c>
      <c r="BG129" s="1125"/>
      <c r="BH129" s="1125"/>
      <c r="BI129" s="1125"/>
      <c r="BJ129" s="1125"/>
      <c r="BK129" s="1125"/>
      <c r="BL129" s="1126"/>
      <c r="BM129" s="1124">
        <v>17.510000000000002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517</v>
      </c>
      <c r="X130" s="1130"/>
      <c r="Y130" s="1130"/>
      <c r="Z130" s="1131"/>
      <c r="AA130" s="1014">
        <v>2472855</v>
      </c>
      <c r="AB130" s="1015"/>
      <c r="AC130" s="1015"/>
      <c r="AD130" s="1015"/>
      <c r="AE130" s="1016"/>
      <c r="AF130" s="1017">
        <v>2489042</v>
      </c>
      <c r="AG130" s="1015"/>
      <c r="AH130" s="1015"/>
      <c r="AI130" s="1015"/>
      <c r="AJ130" s="1016"/>
      <c r="AK130" s="1017">
        <v>2536793</v>
      </c>
      <c r="AL130" s="1015"/>
      <c r="AM130" s="1015"/>
      <c r="AN130" s="1015"/>
      <c r="AO130" s="1016"/>
      <c r="AP130" s="1132"/>
      <c r="AQ130" s="1133"/>
      <c r="AR130" s="1133"/>
      <c r="AS130" s="1133"/>
      <c r="AT130" s="1134"/>
      <c r="AU130" s="285"/>
      <c r="AV130" s="285"/>
      <c r="AW130" s="285"/>
      <c r="AX130" s="1123" t="s">
        <v>518</v>
      </c>
      <c r="AY130" s="1006"/>
      <c r="AZ130" s="1006"/>
      <c r="BA130" s="1006"/>
      <c r="BB130" s="1006"/>
      <c r="BC130" s="1006"/>
      <c r="BD130" s="1006"/>
      <c r="BE130" s="1007"/>
      <c r="BF130" s="1160">
        <v>5.0999999999999996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519</v>
      </c>
      <c r="X131" s="1168"/>
      <c r="Y131" s="1168"/>
      <c r="Z131" s="1169"/>
      <c r="AA131" s="1061">
        <v>17309803</v>
      </c>
      <c r="AB131" s="1040"/>
      <c r="AC131" s="1040"/>
      <c r="AD131" s="1040"/>
      <c r="AE131" s="1041"/>
      <c r="AF131" s="1039">
        <v>17294198</v>
      </c>
      <c r="AG131" s="1040"/>
      <c r="AH131" s="1040"/>
      <c r="AI131" s="1040"/>
      <c r="AJ131" s="1041"/>
      <c r="AK131" s="1039">
        <v>17331294</v>
      </c>
      <c r="AL131" s="1040"/>
      <c r="AM131" s="1040"/>
      <c r="AN131" s="1040"/>
      <c r="AO131" s="1041"/>
      <c r="AP131" s="1170"/>
      <c r="AQ131" s="1171"/>
      <c r="AR131" s="1171"/>
      <c r="AS131" s="1171"/>
      <c r="AT131" s="1172"/>
      <c r="AU131" s="285"/>
      <c r="AV131" s="285"/>
      <c r="AW131" s="285"/>
      <c r="AX131" s="1142" t="s">
        <v>520</v>
      </c>
      <c r="AY131" s="1093"/>
      <c r="AZ131" s="1093"/>
      <c r="BA131" s="1093"/>
      <c r="BB131" s="1093"/>
      <c r="BC131" s="1093"/>
      <c r="BD131" s="1093"/>
      <c r="BE131" s="1094"/>
      <c r="BF131" s="1143" t="s">
        <v>480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521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522</v>
      </c>
      <c r="W132" s="1153"/>
      <c r="X132" s="1153"/>
      <c r="Y132" s="1153"/>
      <c r="Z132" s="1154"/>
      <c r="AA132" s="1155">
        <v>5.6343217770000003</v>
      </c>
      <c r="AB132" s="1156"/>
      <c r="AC132" s="1156"/>
      <c r="AD132" s="1156"/>
      <c r="AE132" s="1157"/>
      <c r="AF132" s="1158">
        <v>4.7507030969999997</v>
      </c>
      <c r="AG132" s="1156"/>
      <c r="AH132" s="1156"/>
      <c r="AI132" s="1156"/>
      <c r="AJ132" s="1157"/>
      <c r="AK132" s="1158">
        <v>5.2053701239999999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523</v>
      </c>
      <c r="W133" s="1136"/>
      <c r="X133" s="1136"/>
      <c r="Y133" s="1136"/>
      <c r="Z133" s="1137"/>
      <c r="AA133" s="1138">
        <v>5.2</v>
      </c>
      <c r="AB133" s="1139"/>
      <c r="AC133" s="1139"/>
      <c r="AD133" s="1139"/>
      <c r="AE133" s="1140"/>
      <c r="AF133" s="1138">
        <v>5.2</v>
      </c>
      <c r="AG133" s="1139"/>
      <c r="AH133" s="1139"/>
      <c r="AI133" s="1139"/>
      <c r="AJ133" s="1140"/>
      <c r="AK133" s="1138">
        <v>5.0999999999999996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wqOEle0ZzQItk65xVg0vRWm8fyk4Hh4s0PNaC57+Q9eE0DOIYUdjOlOZYusikYO2HWJKri2vXww0/nxORpGUA==" saltValue="SGz8fNBtnLsV3D5s9P5A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W12" sqref="W12:AB1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r9sdsebDSbZ1+6V3tDu0GDc2jPDfF6wQQ1X1DS72Bh1mtNv5FHxWInkbAznQOS9382XPu1PW7eBJOk6tpU96w==" saltValue="oi9aSbmk5OlHDS8lZ1X1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election activeCell="W12" sqref="W12:AB1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UV+GzVve9eZJ070BHT0vmR4QreHhtT9vpHWN9UNCiP9+xRsRhpoNXiOXl1eHZIFD9LNlwRAZtKOog4YEn/w==" saltValue="Xq2hSgDIkVTlSFNZbZUro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W12" sqref="W12:AB1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532</v>
      </c>
      <c r="AL9" s="1179"/>
      <c r="AM9" s="1179"/>
      <c r="AN9" s="1180"/>
      <c r="AO9" s="313">
        <v>6977636</v>
      </c>
      <c r="AP9" s="313">
        <v>96064</v>
      </c>
      <c r="AQ9" s="314">
        <v>73117</v>
      </c>
      <c r="AR9" s="315">
        <v>31.4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533</v>
      </c>
      <c r="AL10" s="1179"/>
      <c r="AM10" s="1179"/>
      <c r="AN10" s="1180"/>
      <c r="AO10" s="316">
        <v>1054973</v>
      </c>
      <c r="AP10" s="316">
        <v>14524</v>
      </c>
      <c r="AQ10" s="317">
        <v>5871</v>
      </c>
      <c r="AR10" s="318">
        <v>147.4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534</v>
      </c>
      <c r="AL11" s="1179"/>
      <c r="AM11" s="1179"/>
      <c r="AN11" s="1180"/>
      <c r="AO11" s="316">
        <v>79008</v>
      </c>
      <c r="AP11" s="316">
        <v>1088</v>
      </c>
      <c r="AQ11" s="317">
        <v>5513</v>
      </c>
      <c r="AR11" s="318">
        <v>-80.3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535</v>
      </c>
      <c r="AL12" s="1179"/>
      <c r="AM12" s="1179"/>
      <c r="AN12" s="1180"/>
      <c r="AO12" s="316" t="s">
        <v>536</v>
      </c>
      <c r="AP12" s="316" t="s">
        <v>536</v>
      </c>
      <c r="AQ12" s="317">
        <v>1308</v>
      </c>
      <c r="AR12" s="318" t="s">
        <v>536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537</v>
      </c>
      <c r="AL13" s="1179"/>
      <c r="AM13" s="1179"/>
      <c r="AN13" s="1180"/>
      <c r="AO13" s="316" t="s">
        <v>536</v>
      </c>
      <c r="AP13" s="316" t="s">
        <v>536</v>
      </c>
      <c r="AQ13" s="317">
        <v>3</v>
      </c>
      <c r="AR13" s="318" t="s">
        <v>536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538</v>
      </c>
      <c r="AL14" s="1179"/>
      <c r="AM14" s="1179"/>
      <c r="AN14" s="1180"/>
      <c r="AO14" s="316">
        <v>243383</v>
      </c>
      <c r="AP14" s="316">
        <v>3351</v>
      </c>
      <c r="AQ14" s="317">
        <v>2952</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539</v>
      </c>
      <c r="AL15" s="1179"/>
      <c r="AM15" s="1179"/>
      <c r="AN15" s="1180"/>
      <c r="AO15" s="316">
        <v>102682</v>
      </c>
      <c r="AP15" s="316">
        <v>1414</v>
      </c>
      <c r="AQ15" s="317">
        <v>1788</v>
      </c>
      <c r="AR15" s="318">
        <v>-20.9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540</v>
      </c>
      <c r="AL16" s="1182"/>
      <c r="AM16" s="1182"/>
      <c r="AN16" s="1183"/>
      <c r="AO16" s="316">
        <v>-625179</v>
      </c>
      <c r="AP16" s="316">
        <v>-8607</v>
      </c>
      <c r="AQ16" s="317">
        <v>-6565</v>
      </c>
      <c r="AR16" s="318">
        <v>31.1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7832503</v>
      </c>
      <c r="AP17" s="316">
        <v>107834</v>
      </c>
      <c r="AQ17" s="317">
        <v>83986</v>
      </c>
      <c r="AR17" s="318">
        <v>28.4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545</v>
      </c>
      <c r="AL21" s="1174"/>
      <c r="AM21" s="1174"/>
      <c r="AN21" s="1175"/>
      <c r="AO21" s="328">
        <v>11.17</v>
      </c>
      <c r="AP21" s="329">
        <v>8.24</v>
      </c>
      <c r="AQ21" s="330">
        <v>2.93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546</v>
      </c>
      <c r="AL22" s="1174"/>
      <c r="AM22" s="1174"/>
      <c r="AN22" s="1175"/>
      <c r="AO22" s="333">
        <v>97.9</v>
      </c>
      <c r="AP22" s="334">
        <v>98.1</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550</v>
      </c>
      <c r="AL32" s="1190"/>
      <c r="AM32" s="1190"/>
      <c r="AN32" s="1191"/>
      <c r="AO32" s="343">
        <v>3156860</v>
      </c>
      <c r="AP32" s="343">
        <v>43462</v>
      </c>
      <c r="AQ32" s="344">
        <v>53780</v>
      </c>
      <c r="AR32" s="345">
        <v>-19.2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551</v>
      </c>
      <c r="AL33" s="1190"/>
      <c r="AM33" s="1190"/>
      <c r="AN33" s="1191"/>
      <c r="AO33" s="343" t="s">
        <v>536</v>
      </c>
      <c r="AP33" s="343" t="s">
        <v>536</v>
      </c>
      <c r="AQ33" s="344" t="s">
        <v>536</v>
      </c>
      <c r="AR33" s="345" t="s">
        <v>536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552</v>
      </c>
      <c r="AL34" s="1190"/>
      <c r="AM34" s="1190"/>
      <c r="AN34" s="1191"/>
      <c r="AO34" s="343" t="s">
        <v>536</v>
      </c>
      <c r="AP34" s="343" t="s">
        <v>536</v>
      </c>
      <c r="AQ34" s="344">
        <v>5</v>
      </c>
      <c r="AR34" s="345" t="s">
        <v>536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553</v>
      </c>
      <c r="AL35" s="1190"/>
      <c r="AM35" s="1190"/>
      <c r="AN35" s="1191"/>
      <c r="AO35" s="343">
        <v>391957</v>
      </c>
      <c r="AP35" s="343">
        <v>5396</v>
      </c>
      <c r="AQ35" s="344">
        <v>13935</v>
      </c>
      <c r="AR35" s="345">
        <v>-61.3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554</v>
      </c>
      <c r="AL36" s="1190"/>
      <c r="AM36" s="1190"/>
      <c r="AN36" s="1191"/>
      <c r="AO36" s="343">
        <v>773</v>
      </c>
      <c r="AP36" s="343">
        <v>11</v>
      </c>
      <c r="AQ36" s="344">
        <v>1226</v>
      </c>
      <c r="AR36" s="345">
        <v>-99.1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555</v>
      </c>
      <c r="AL37" s="1190"/>
      <c r="AM37" s="1190"/>
      <c r="AN37" s="1191"/>
      <c r="AO37" s="343" t="s">
        <v>536</v>
      </c>
      <c r="AP37" s="343" t="s">
        <v>536</v>
      </c>
      <c r="AQ37" s="344">
        <v>824</v>
      </c>
      <c r="AR37" s="345" t="s">
        <v>536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556</v>
      </c>
      <c r="AL38" s="1193"/>
      <c r="AM38" s="1193"/>
      <c r="AN38" s="1194"/>
      <c r="AO38" s="346" t="s">
        <v>536</v>
      </c>
      <c r="AP38" s="346" t="s">
        <v>536</v>
      </c>
      <c r="AQ38" s="347">
        <v>1</v>
      </c>
      <c r="AR38" s="335" t="s">
        <v>536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557</v>
      </c>
      <c r="AL39" s="1193"/>
      <c r="AM39" s="1193"/>
      <c r="AN39" s="1194"/>
      <c r="AO39" s="343">
        <v>-110639</v>
      </c>
      <c r="AP39" s="343">
        <v>-1523</v>
      </c>
      <c r="AQ39" s="344">
        <v>-3983</v>
      </c>
      <c r="AR39" s="345">
        <v>-61.8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558</v>
      </c>
      <c r="AL40" s="1190"/>
      <c r="AM40" s="1190"/>
      <c r="AN40" s="1191"/>
      <c r="AO40" s="343">
        <v>-2536793</v>
      </c>
      <c r="AP40" s="343">
        <v>-34925</v>
      </c>
      <c r="AQ40" s="344">
        <v>-48081</v>
      </c>
      <c r="AR40" s="345">
        <v>-27.4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902158</v>
      </c>
      <c r="AP41" s="343">
        <v>12420</v>
      </c>
      <c r="AQ41" s="344">
        <v>17707</v>
      </c>
      <c r="AR41" s="345">
        <v>-29.9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527</v>
      </c>
      <c r="AN49" s="1186" t="s">
        <v>562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4606777</v>
      </c>
      <c r="AN51" s="365">
        <v>60894</v>
      </c>
      <c r="AO51" s="366">
        <v>-41.7</v>
      </c>
      <c r="AP51" s="367">
        <v>92247</v>
      </c>
      <c r="AQ51" s="368">
        <v>39.200000000000003</v>
      </c>
      <c r="AR51" s="369">
        <v>-80.900000000000006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3320089</v>
      </c>
      <c r="AN52" s="373">
        <v>43886</v>
      </c>
      <c r="AO52" s="374">
        <v>-38.799999999999997</v>
      </c>
      <c r="AP52" s="375">
        <v>37204</v>
      </c>
      <c r="AQ52" s="376">
        <v>16.899999999999999</v>
      </c>
      <c r="AR52" s="377">
        <v>-55.7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7361915</v>
      </c>
      <c r="AN53" s="365">
        <v>98223</v>
      </c>
      <c r="AO53" s="366">
        <v>61.3</v>
      </c>
      <c r="AP53" s="367">
        <v>67319</v>
      </c>
      <c r="AQ53" s="368">
        <v>-27</v>
      </c>
      <c r="AR53" s="369">
        <v>88.3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5956991</v>
      </c>
      <c r="AN54" s="373">
        <v>79478</v>
      </c>
      <c r="AO54" s="374">
        <v>81.099999999999994</v>
      </c>
      <c r="AP54" s="375">
        <v>38101</v>
      </c>
      <c r="AQ54" s="376">
        <v>2.4</v>
      </c>
      <c r="AR54" s="377">
        <v>78.7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4807671</v>
      </c>
      <c r="AN55" s="365">
        <v>64728</v>
      </c>
      <c r="AO55" s="366">
        <v>-34.1</v>
      </c>
      <c r="AP55" s="367">
        <v>70615</v>
      </c>
      <c r="AQ55" s="368">
        <v>4.9000000000000004</v>
      </c>
      <c r="AR55" s="369">
        <v>-39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3249518</v>
      </c>
      <c r="AN56" s="373">
        <v>43750</v>
      </c>
      <c r="AO56" s="374">
        <v>-45</v>
      </c>
      <c r="AP56" s="375">
        <v>37382</v>
      </c>
      <c r="AQ56" s="376">
        <v>-1.9</v>
      </c>
      <c r="AR56" s="377">
        <v>-43.1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7022608</v>
      </c>
      <c r="AN57" s="365">
        <v>95537</v>
      </c>
      <c r="AO57" s="366">
        <v>47.6</v>
      </c>
      <c r="AP57" s="367">
        <v>69185</v>
      </c>
      <c r="AQ57" s="368">
        <v>-2</v>
      </c>
      <c r="AR57" s="369">
        <v>49.6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4775828</v>
      </c>
      <c r="AN58" s="373">
        <v>64971</v>
      </c>
      <c r="AO58" s="374">
        <v>48.5</v>
      </c>
      <c r="AP58" s="375">
        <v>38519</v>
      </c>
      <c r="AQ58" s="376">
        <v>3</v>
      </c>
      <c r="AR58" s="377">
        <v>45.5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5391597</v>
      </c>
      <c r="AN59" s="365">
        <v>74229</v>
      </c>
      <c r="AO59" s="366">
        <v>-22.3</v>
      </c>
      <c r="AP59" s="367">
        <v>70166</v>
      </c>
      <c r="AQ59" s="368">
        <v>1.4</v>
      </c>
      <c r="AR59" s="369">
        <v>-23.7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3277504</v>
      </c>
      <c r="AN60" s="373">
        <v>45123</v>
      </c>
      <c r="AO60" s="374">
        <v>-30.5</v>
      </c>
      <c r="AP60" s="375">
        <v>36115</v>
      </c>
      <c r="AQ60" s="376">
        <v>-6.2</v>
      </c>
      <c r="AR60" s="377">
        <v>-24.3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5838114</v>
      </c>
      <c r="AN61" s="380">
        <v>78722</v>
      </c>
      <c r="AO61" s="381">
        <v>2.2000000000000002</v>
      </c>
      <c r="AP61" s="382">
        <v>73906</v>
      </c>
      <c r="AQ61" s="383">
        <v>3.3</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4115986</v>
      </c>
      <c r="AN62" s="373">
        <v>55442</v>
      </c>
      <c r="AO62" s="374">
        <v>3.1</v>
      </c>
      <c r="AP62" s="375">
        <v>37464</v>
      </c>
      <c r="AQ62" s="376">
        <v>2.8</v>
      </c>
      <c r="AR62" s="377">
        <v>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9HCvZQbaZC7Hb2tjyg4CARJYNSdhohSKHjAPbttfuUNH8tzxRVju7djOUKcd1mPEEwNb8R3qjvwhBdP5jhZVA==" saltValue="NEn95Qtg5SxPnReWwwa/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W12" sqref="W12:AB1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j/lzI+Yzbcu8s7FiXWvRyPxyptttgL2Jdv4EXSKCESXQbO0BhSFhz7o0sBpMHhENIH9cpDt5zQE7Rod2lURW5g==" saltValue="6L7AoJdDef+SgTKXgBoL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W12" sqref="W12:AB1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J6cndElNjNfqNQzV7QXIeRf17/7URxAmjlc0tRzeIQ2FWZooaW/KjqtKguoxNIzRMjwwwfSLUKX924o7DBzZ4A==" saltValue="eWP0LVk7PuJcwFRs9mjm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W12" sqref="W12:AB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98" t="s">
        <v>3</v>
      </c>
      <c r="D47" s="1198"/>
      <c r="E47" s="1199"/>
      <c r="F47" s="11">
        <v>67.849999999999994</v>
      </c>
      <c r="G47" s="12">
        <v>61.72</v>
      </c>
      <c r="H47" s="12">
        <v>54.71</v>
      </c>
      <c r="I47" s="12">
        <v>47.33</v>
      </c>
      <c r="J47" s="13">
        <v>44.96</v>
      </c>
    </row>
    <row r="48" spans="2:10" ht="57.75" customHeight="1" x14ac:dyDescent="0.15">
      <c r="B48" s="14"/>
      <c r="C48" s="1200" t="s">
        <v>4</v>
      </c>
      <c r="D48" s="1200"/>
      <c r="E48" s="1201"/>
      <c r="F48" s="15">
        <v>2.25</v>
      </c>
      <c r="G48" s="16">
        <v>0.71</v>
      </c>
      <c r="H48" s="16">
        <v>1.07</v>
      </c>
      <c r="I48" s="16">
        <v>0.94</v>
      </c>
      <c r="J48" s="17">
        <v>0.59</v>
      </c>
    </row>
    <row r="49" spans="2:10" ht="57.75" customHeight="1" thickBot="1" x14ac:dyDescent="0.2">
      <c r="B49" s="18"/>
      <c r="C49" s="1202" t="s">
        <v>5</v>
      </c>
      <c r="D49" s="1202"/>
      <c r="E49" s="1203"/>
      <c r="F49" s="19" t="s">
        <v>583</v>
      </c>
      <c r="G49" s="20" t="s">
        <v>584</v>
      </c>
      <c r="H49" s="20" t="s">
        <v>585</v>
      </c>
      <c r="I49" s="20" t="s">
        <v>586</v>
      </c>
      <c r="J49" s="21" t="s">
        <v>587</v>
      </c>
    </row>
    <row r="50" spans="2:10" ht="13.5" customHeight="1" x14ac:dyDescent="0.15"/>
  </sheetData>
  <sheetProtection algorithmName="SHA-512" hashValue="5Vc/1aUxQc5jROun2NATZy/Tr9JNyC1a0hgaMsus0JOOCGSfVX6/xKhL5YsNLQZLOw1BcM7j3bHF4YCgZVCUVA==" saltValue="sKLpPiRaVdA/Z69xj8QA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inf05-u05</cp:lastModifiedBy>
  <cp:lastPrinted>2021-03-17T23:36:54Z</cp:lastPrinted>
  <dcterms:created xsi:type="dcterms:W3CDTF">2021-02-05T04:06:40Z</dcterms:created>
  <dcterms:modified xsi:type="dcterms:W3CDTF">2021-03-17T23:41:25Z</dcterms:modified>
  <cp:category/>
</cp:coreProperties>
</file>