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Suidouser\Desktop\"/>
    </mc:Choice>
  </mc:AlternateContent>
  <xr:revisionPtr revIDLastSave="0" documentId="13_ncr:1_{F89A58CF-2BCD-46AF-89D5-1D35827E1EC1}" xr6:coauthVersionLast="36" xr6:coauthVersionMax="36" xr10:uidLastSave="{00000000-0000-0000-0000-000000000000}"/>
  <workbookProtection workbookAlgorithmName="SHA-512" workbookHashValue="C2LS8jagRdE0KVP/jOr0/OV95rBLuO3uzNPANoJt5ykrqjqQtAkeEGbjNY47EhYmJKP1L4HPX6+ZUsWU3NpG0w==" workbookSaltValue="EzU20V89E8le7zeKazdt0Q==" workbookSpinCount="100000" lockStructure="1"/>
  <bookViews>
    <workbookView xWindow="0" yWindow="0" windowWidth="20490" windowHeight="82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 i="4" l="1"/>
  <c r="AT8" i="4"/>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P10" i="4"/>
  <c r="B10" i="4"/>
  <c r="BB8" i="4"/>
  <c r="AL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<sst xmlns="http://schemas.openxmlformats.org/spreadsheetml/2006/main" count="228" uniqueCount="114">
  <si>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</si>
  <si>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</si>
  <si>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</si>
  <si>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</si>
  <si>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</si>
  <si>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</si>
  <si>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</si>
  <si>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</si>
  <si>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</si>
  <si>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</si>
  <si>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</si>
  <si>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</si>
  <si>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</si>
  <si>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</si>
  <si>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</si>
  <si>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</si>
  <si>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</si>
  <si>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</si>
  <si>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</si>
  <si>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</si>
  <si>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</si>
  <si>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</si>
  <si>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</si>
  <si>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</si>
  <si>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</si>
  <si>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</si>
  <si>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</si>
  <si>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</si>
  <si>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</si>
  <si>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</si>
  <si>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</si>
  <si>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</si>
  <si>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</si>
  <si>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</si>
  <si>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</si>
  <si>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</si>
  <si>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</si>
  <si>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</si>
  <si>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</si>
  <si>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</si>
  <si>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</si>
  <si>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</si>
  <si>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</si>
  <si>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</si>
  <si>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</si>
  <si>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</si>
  <si>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</si>
  <si>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</si>
  <si>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</si>
  <si>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</si>
  <si>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</si>
  <si>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</si>
  <si>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</si>
  <si>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</si>
  <si>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</si>
  <si>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</si>
  <si>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</si>
  <si>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</si>
  <si>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</si>
  <si>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</si>
  <si>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</si>
  <si>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</si>
  <si>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</si>
  <si>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</si>
  <si>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</si>
  <si>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</si>
  <si>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</si>
  <si>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</si>
  <si>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</si>
  <si>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</si>
  <si>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</si>
  <si>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</si>
  <si>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</si>
  <si>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</si>
  <si>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</si>
  <si>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</si>
  <si>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</si>
  <si>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</si>
  <si>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</si>
  <si>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</si>
  <si>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</si>
  <si>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</si>
  <si>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</si>
  <si>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</si>
  <si>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</si>
  <si>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</si>
  <si>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</si>
  <si>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</si>
  <si>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</si>
  <si>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</si>
  <si>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</si>
  <si>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</si>
  <si>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</si>
  <si>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</si>
  <si>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</si>
  <si>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</si>
  <si>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</si>
  <si>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</si>
  <si>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</si>
  <si>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</si>
  <si>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</si>
  <si>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</si>
  <si>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</si>
  <si>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</si>
  <si>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</si>
  <si>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</si>
  <si>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</si>
  <si>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</si>
  <si>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</si>
  <si>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</si>
  <si>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</si>
  <si>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100％を下回ると費用が収益で賄われておらず、将来の経営状態が非常に厳しい）と⑤「料金回収率」については、平成29年4月の料金改定以降、100％を上回り、類似団体平均値より高くなっている。
②「累積欠損金比率」（複数年度において累積してきた欠損金）は0％で、欠損金がないことを示している。
③「流動比率」（流動負債に対する流動資産の割合であり、短期債務に対する支払能力を表す数値で200％が望ましく、100％を下回ると不良債務が発生するといわれるもの）は、類似団体平均値より低いものの200％を超えており、概ね健全な数値といえる。
④「企業債残高対給水収益比率」では、依然として類似団体の1.5倍程の数値を示しており、将来に大きな負債を抱えている。
⑦「施設利用率」の低下がみられるため、ダウンサイジング等（将来的に必要な供給能力に適正化を図る手法）施設規模の適正化を検討する必要がある。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これらを踏まえ今後は料金改定で得た収益を財源に、老朽管の布設替工事等を計画的に実施し、「有収率」の向上につなげていく必要がある。</t>
    <rPh sb="2" eb="8">
      <t>ケイジョウシュウシヒリツ</t>
    </rPh>
    <rPh sb="15" eb="17">
      <t>シタマワ</t>
    </rPh>
    <rPh sb="19" eb="21">
      <t>ヒヨウ</t>
    </rPh>
    <rPh sb="22" eb="24">
      <t>シュウエキ</t>
    </rPh>
    <rPh sb="25" eb="26">
      <t>マカナ</t>
    </rPh>
    <rPh sb="33" eb="35">
      <t>ショウライ</t>
    </rPh>
    <rPh sb="41" eb="43">
      <t>ヒジョウ</t>
    </rPh>
    <rPh sb="44" eb="45">
      <t>キビ</t>
    </rPh>
    <rPh sb="51" eb="56">
      <t>リョウキンカイシュウリツ</t>
    </rPh>
    <rPh sb="63" eb="65">
      <t>ヘイセイ</t>
    </rPh>
    <rPh sb="67" eb="68">
      <t>ネン</t>
    </rPh>
    <rPh sb="69" eb="70">
      <t>ガツ</t>
    </rPh>
    <rPh sb="71" eb="77">
      <t>リョウキンカイテイイコウ</t>
    </rPh>
    <rPh sb="83" eb="85">
      <t>ウワマワ</t>
    </rPh>
    <rPh sb="87" eb="91">
      <t>ルイジダンタイ</t>
    </rPh>
    <rPh sb="91" eb="94">
      <t>ヘイキンチ</t>
    </rPh>
    <rPh sb="96" eb="97">
      <t>タカ</t>
    </rPh>
    <rPh sb="107" eb="111">
      <t>ルイセキケッソン</t>
    </rPh>
    <rPh sb="111" eb="114">
      <t>キンヒリツ</t>
    </rPh>
    <rPh sb="116" eb="120">
      <t>フクスウネンド</t>
    </rPh>
    <rPh sb="124" eb="126">
      <t>ルイセキ</t>
    </rPh>
    <rPh sb="130" eb="133">
      <t>ケッソンキン</t>
    </rPh>
    <rPh sb="139" eb="142">
      <t>ケッソンキン</t>
    </rPh>
    <rPh sb="148" eb="149">
      <t>シメ</t>
    </rPh>
    <rPh sb="157" eb="161">
      <t>リュウドウヒリツ</t>
    </rPh>
    <rPh sb="163" eb="167">
      <t>リュウドウフサイ</t>
    </rPh>
    <rPh sb="168" eb="169">
      <t>タイ</t>
    </rPh>
    <rPh sb="171" eb="175">
      <t>リュウドウシサン</t>
    </rPh>
    <rPh sb="176" eb="178">
      <t>ワリアイ</t>
    </rPh>
    <rPh sb="182" eb="186">
      <t>タンキサイム</t>
    </rPh>
    <rPh sb="187" eb="188">
      <t>タイ</t>
    </rPh>
    <rPh sb="190" eb="192">
      <t>シハラ</t>
    </rPh>
    <rPh sb="192" eb="194">
      <t>ノウリョク</t>
    </rPh>
    <rPh sb="195" eb="196">
      <t>アラワ</t>
    </rPh>
    <rPh sb="197" eb="199">
      <t>スウチ</t>
    </rPh>
    <rPh sb="205" eb="206">
      <t>ノゾ</t>
    </rPh>
    <rPh sb="215" eb="217">
      <t>シタマワ</t>
    </rPh>
    <rPh sb="224" eb="226">
      <t>ハッセイ</t>
    </rPh>
    <rPh sb="238" eb="245">
      <t>ルイジダンタイヘイキンチ</t>
    </rPh>
    <rPh sb="247" eb="248">
      <t>ヒク</t>
    </rPh>
    <rPh sb="257" eb="258">
      <t>コ</t>
    </rPh>
    <rPh sb="263" eb="264">
      <t>オオム</t>
    </rPh>
    <rPh sb="265" eb="267">
      <t>ケンゼン</t>
    </rPh>
    <rPh sb="268" eb="270">
      <t>スウチ</t>
    </rPh>
    <rPh sb="278" eb="283">
      <t>キギョウサイザンダカ</t>
    </rPh>
    <rPh sb="283" eb="284">
      <t>タイ</t>
    </rPh>
    <rPh sb="284" eb="290">
      <t>キュウスイシュウエキヒリツ</t>
    </rPh>
    <rPh sb="294" eb="296">
      <t>イゼン</t>
    </rPh>
    <rPh sb="307" eb="308">
      <t>バイ</t>
    </rPh>
    <rPh sb="308" eb="309">
      <t>ホド</t>
    </rPh>
    <rPh sb="310" eb="312">
      <t>スウチ</t>
    </rPh>
    <rPh sb="313" eb="314">
      <t>シメ</t>
    </rPh>
    <rPh sb="319" eb="321">
      <t>ショウライ</t>
    </rPh>
    <rPh sb="322" eb="323">
      <t>オオ</t>
    </rPh>
    <rPh sb="325" eb="327">
      <t>フサイ</t>
    </rPh>
    <rPh sb="328" eb="329">
      <t>カカ</t>
    </rPh>
    <rPh sb="337" eb="342">
      <t>シセツリヨウリツ</t>
    </rPh>
    <rPh sb="344" eb="346">
      <t>テイカ</t>
    </rPh>
    <rPh sb="362" eb="363">
      <t>トウ</t>
    </rPh>
    <rPh sb="364" eb="367">
      <t>ショウライテキ</t>
    </rPh>
    <rPh sb="368" eb="370">
      <t>ヒツヨウ</t>
    </rPh>
    <rPh sb="371" eb="375">
      <t>キョウキュウノウリョク</t>
    </rPh>
    <rPh sb="376" eb="379">
      <t>テキセイカ</t>
    </rPh>
    <rPh sb="380" eb="381">
      <t>ハカ</t>
    </rPh>
    <rPh sb="382" eb="384">
      <t>シュホウ</t>
    </rPh>
    <rPh sb="385" eb="389">
      <t>シセツキボ</t>
    </rPh>
    <rPh sb="390" eb="393">
      <t>テキセイカ</t>
    </rPh>
    <rPh sb="394" eb="396">
      <t>ケントウ</t>
    </rPh>
    <rPh sb="398" eb="400">
      <t>ヒツヨウ</t>
    </rPh>
    <rPh sb="407" eb="410">
      <t>ユウシュウリツ</t>
    </rPh>
    <rPh sb="412" eb="415">
      <t>ハイスイリョウ</t>
    </rPh>
    <rPh sb="416" eb="417">
      <t>タイ</t>
    </rPh>
    <rPh sb="419" eb="421">
      <t>ユウエキ</t>
    </rPh>
    <rPh sb="422" eb="424">
      <t>シヨウ</t>
    </rPh>
    <rPh sb="427" eb="428">
      <t>リョウ</t>
    </rPh>
    <rPh sb="429" eb="431">
      <t>ワリアイ</t>
    </rPh>
    <rPh sb="432" eb="435">
      <t>ロウスイトウ</t>
    </rPh>
    <rPh sb="436" eb="437">
      <t>オオ</t>
    </rPh>
    <rPh sb="439" eb="442">
      <t>ユウシュウリツ</t>
    </rPh>
    <rPh sb="443" eb="444">
      <t>チイ</t>
    </rPh>
    <rPh sb="446" eb="447">
      <t>アタイ</t>
    </rPh>
    <rPh sb="453" eb="460">
      <t>ルイジダンタイヘイキンチ</t>
    </rPh>
    <rPh sb="462" eb="463">
      <t>ヒク</t>
    </rPh>
    <rPh sb="468" eb="471">
      <t>ロウキュウカン</t>
    </rPh>
    <rPh sb="472" eb="475">
      <t>フセツカ</t>
    </rPh>
    <rPh sb="475" eb="477">
      <t>コウジ</t>
    </rPh>
    <rPh sb="478" eb="482">
      <t>ロウスイチョウサ</t>
    </rPh>
    <rPh sb="483" eb="484">
      <t>スス</t>
    </rPh>
    <rPh sb="505" eb="506">
      <t>フ</t>
    </rPh>
    <rPh sb="508" eb="510">
      <t>コンゴ</t>
    </rPh>
    <rPh sb="511" eb="515">
      <t>リョウキンカイテイ</t>
    </rPh>
    <rPh sb="516" eb="517">
      <t>エ</t>
    </rPh>
    <rPh sb="518" eb="520">
      <t>シュウエキ</t>
    </rPh>
    <rPh sb="521" eb="523">
      <t>ザイゲン</t>
    </rPh>
    <rPh sb="525" eb="528">
      <t>ロウキュウカン</t>
    </rPh>
    <rPh sb="529" eb="532">
      <t>フセツカ</t>
    </rPh>
    <rPh sb="532" eb="536">
      <t>コウジ</t>
    </rPh>
    <rPh sb="536" eb="539">
      <t>ケイカクテキ</t>
    </rPh>
    <rPh sb="540" eb="542">
      <t>ジッシ</t>
    </rPh>
    <rPh sb="545" eb="548">
      <t>ユウシュウリツ</t>
    </rPh>
    <rPh sb="550" eb="552">
      <t>コウジョウ</t>
    </rPh>
    <rPh sb="559" eb="561">
      <t>ヒツヨウ</t>
    </rPh>
    <phoneticPr fontId="4"/>
  </si>
  <si>
    <t>②「管路経年化率」（老朽化度合）は類似団体平均値と比べ高比率が続いている。
③「管路更新率」については、依然低い数値を示しており、更新率の低迷が「管路経年化率」の高比率化を招き、結果、管路の老朽化が進み漏水が増え、「有収率」の向上も図れなくなる。事業経営の健全性・効率化を図るためにも、計画的な管路の更新に取り組み、更新率の向上を図る必要がある。</t>
    <rPh sb="2" eb="8">
      <t>カンロケイネンカリツ</t>
    </rPh>
    <rPh sb="10" eb="15">
      <t>ロウキュウカドア</t>
    </rPh>
    <rPh sb="17" eb="24">
      <t>ルイジダンタイヘイキンチ</t>
    </rPh>
    <rPh sb="25" eb="26">
      <t>クラ</t>
    </rPh>
    <rPh sb="27" eb="30">
      <t>コウヒリツ</t>
    </rPh>
    <rPh sb="31" eb="32">
      <t>ツヅ</t>
    </rPh>
    <rPh sb="40" eb="45">
      <t>カンロコウシンリツ</t>
    </rPh>
    <rPh sb="52" eb="54">
      <t>イゼン</t>
    </rPh>
    <rPh sb="54" eb="55">
      <t>ヒク</t>
    </rPh>
    <rPh sb="56" eb="58">
      <t>スウチ</t>
    </rPh>
    <rPh sb="59" eb="60">
      <t>シメ</t>
    </rPh>
    <rPh sb="65" eb="68">
      <t>コウシンリツ</t>
    </rPh>
    <rPh sb="69" eb="71">
      <t>テイメイ</t>
    </rPh>
    <rPh sb="73" eb="78">
      <t>カンロケイネンカ</t>
    </rPh>
    <rPh sb="78" eb="79">
      <t>リツ</t>
    </rPh>
    <rPh sb="81" eb="85">
      <t>コウヒリツカ</t>
    </rPh>
    <rPh sb="86" eb="87">
      <t>マネ</t>
    </rPh>
    <rPh sb="89" eb="91">
      <t>ケッカ</t>
    </rPh>
    <rPh sb="92" eb="94">
      <t>カンロ</t>
    </rPh>
    <rPh sb="95" eb="98">
      <t>ロウキュウカ</t>
    </rPh>
    <rPh sb="99" eb="100">
      <t>スス</t>
    </rPh>
    <rPh sb="101" eb="103">
      <t>ロウスイ</t>
    </rPh>
    <rPh sb="104" eb="105">
      <t>フ</t>
    </rPh>
    <rPh sb="108" eb="111">
      <t>ユウシュウリツ</t>
    </rPh>
    <rPh sb="113" eb="115">
      <t>コウジョウ</t>
    </rPh>
    <rPh sb="116" eb="117">
      <t>ハカ</t>
    </rPh>
    <rPh sb="123" eb="127">
      <t>ジギョウケイエイ</t>
    </rPh>
    <rPh sb="128" eb="131">
      <t>ケンゼンセイ</t>
    </rPh>
    <rPh sb="132" eb="135">
      <t>コウリツカ</t>
    </rPh>
    <rPh sb="136" eb="137">
      <t>ハカ</t>
    </rPh>
    <rPh sb="143" eb="146">
      <t>ケイカクテキ</t>
    </rPh>
    <rPh sb="147" eb="149">
      <t>カンロ</t>
    </rPh>
    <rPh sb="150" eb="152">
      <t>コウシン</t>
    </rPh>
    <rPh sb="153" eb="154">
      <t>ト</t>
    </rPh>
    <rPh sb="155" eb="156">
      <t>ク</t>
    </rPh>
    <rPh sb="158" eb="161">
      <t>コウシンリツ</t>
    </rPh>
    <rPh sb="162" eb="164">
      <t>コウジョウ</t>
    </rPh>
    <rPh sb="165" eb="166">
      <t>ハカ</t>
    </rPh>
    <rPh sb="167" eb="169">
      <t>ヒツヨウ</t>
    </rPh>
    <phoneticPr fontId="4"/>
  </si>
  <si>
    <t>　平成29年4月の料金改定実施後は「経常収支比率」「料金回収率」の改善が見られ、「流動比率」を含めて良好といえる。
　しかし、類似団体平均値と比べた場合の「流動比率」や、特に「企業債残高対給水収益比率」「有収率」等は、良好とは言えない状態である。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施設の効率的な利用及び合理化、ダウンサイジング等を考慮しながら計画的に進めていく必要がある。</t>
    <rPh sb="1" eb="3">
      <t>ヘイセイ</t>
    </rPh>
    <rPh sb="5" eb="6">
      <t>ネン</t>
    </rPh>
    <rPh sb="7" eb="8">
      <t>ガツ</t>
    </rPh>
    <rPh sb="9" eb="16">
      <t>リョウキンカイテイジッシゴ</t>
    </rPh>
    <rPh sb="18" eb="24">
      <t>ケイジョウシュウシヒリツ</t>
    </rPh>
    <rPh sb="26" eb="31">
      <t>リョウキンカイシュウリツ</t>
    </rPh>
    <rPh sb="33" eb="35">
      <t>カイゼン</t>
    </rPh>
    <rPh sb="36" eb="37">
      <t>ミ</t>
    </rPh>
    <rPh sb="41" eb="45">
      <t>リュウドウヒリツ</t>
    </rPh>
    <rPh sb="47" eb="48">
      <t>フク</t>
    </rPh>
    <rPh sb="50" eb="52">
      <t>リョウコウ</t>
    </rPh>
    <rPh sb="63" eb="70">
      <t>ルイジダンタイヘイキンチ</t>
    </rPh>
    <rPh sb="71" eb="72">
      <t>クラ</t>
    </rPh>
    <rPh sb="74" eb="76">
      <t>バアイ</t>
    </rPh>
    <rPh sb="78" eb="80">
      <t>リュウドウ</t>
    </rPh>
    <rPh sb="80" eb="82">
      <t>ヒリツ</t>
    </rPh>
    <rPh sb="85" eb="86">
      <t>トク</t>
    </rPh>
    <rPh sb="88" eb="91">
      <t>キギョウサイ</t>
    </rPh>
    <rPh sb="91" eb="93">
      <t>ザンダカ</t>
    </rPh>
    <rPh sb="93" eb="94">
      <t>タイ</t>
    </rPh>
    <rPh sb="94" eb="100">
      <t>キュウスイシュウエキヒリツ</t>
    </rPh>
    <rPh sb="102" eb="105">
      <t>ユウシュウリツ</t>
    </rPh>
    <rPh sb="106" eb="107">
      <t>トウ</t>
    </rPh>
    <rPh sb="109" eb="111">
      <t>リョウコウ</t>
    </rPh>
    <rPh sb="113" eb="114">
      <t>イ</t>
    </rPh>
    <rPh sb="117" eb="119">
      <t>ジョウタイ</t>
    </rPh>
    <rPh sb="126" eb="129">
      <t>ロウキュウカ</t>
    </rPh>
    <rPh sb="130" eb="132">
      <t>ジョウキョウ</t>
    </rPh>
    <rPh sb="136" eb="139">
      <t>ロウキュウカン</t>
    </rPh>
    <rPh sb="140" eb="144">
      <t>カンロコウシン</t>
    </rPh>
    <rPh sb="145" eb="146">
      <t>スス</t>
    </rPh>
    <rPh sb="154" eb="155">
      <t>アラワ</t>
    </rPh>
    <rPh sb="161" eb="165">
      <t>シセツセイビ</t>
    </rPh>
    <rPh sb="170" eb="172">
      <t>タガク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</si>
</sst>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0" borderId="1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5" fillId="0" borderId="12" xfId="0" applyFont="1" applyBorder="1" applyAlignment="1" applyProtection="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1.71</c:v>
                </c:pt>
                <c:pt idx="1">
                  <c:v>0.51</c:v>
                </c:pt>
                <c:pt idx="2">
                  <c:v>0.19</c:v>
                </c:pt>
                <c:pt idx="3">
                  <c:v>0.26</c:v>
                </c:pt>
                <c:pt idx="4">
                  <c:v>0.22</c:v>
                </c:pt>
              </c:numCache>
            </c:numRef>
          </c:val>
          <c:extLst>
            <c:ext xmlns:c16="http://schemas.microsoft.com/office/drawing/2014/chart" uri="{C3380CC4-5D6E-409C-BE32-E72D297353CC}">
              <c16:uniqueId val="{00000000-B8EA-4709-BEF9-9C06BCC5B0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8EA-4709-BEF9-9C06BCC5B0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45.62</c:v>
                </c:pt>
                <c:pt idx="1">
                  <c:v>44.52</c:v>
                </c:pt>
                <c:pt idx="2">
                  <c:v>42.84</c:v>
                </c:pt>
                <c:pt idx="3">
                  <c:v>41.8</c:v>
                </c:pt>
                <c:pt idx="4">
                  <c:v>40.74</c:v>
                </c:pt>
              </c:numCache>
            </c:numRef>
          </c:val>
          <c:extLst>
            <c:ext xmlns:c16="http://schemas.microsoft.com/office/drawing/2014/chart" uri="{C3380CC4-5D6E-409C-BE32-E72D297353CC}">
              <c16:uniqueId val="{00000000-DBA0-45EB-863B-E0B09A75B5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BA0-45EB-863B-E0B09A75B5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80.400000000000006</c:v>
                </c:pt>
                <c:pt idx="1">
                  <c:v>80.62</c:v>
                </c:pt>
                <c:pt idx="2">
                  <c:v>81.150000000000006</c:v>
                </c:pt>
                <c:pt idx="3">
                  <c:v>80.38</c:v>
                </c:pt>
                <c:pt idx="4">
                  <c:v>80.87</c:v>
                </c:pt>
              </c:numCache>
            </c:numRef>
          </c:val>
          <c:extLst>
            <c:ext xmlns:c16="http://schemas.microsoft.com/office/drawing/2014/chart" uri="{C3380CC4-5D6E-409C-BE32-E72D297353CC}">
              <c16:uniqueId val="{00000000-2498-4C3F-BB7D-80EE05AAB3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498-4C3F-BB7D-80EE05AAB3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129.65</c:v>
                </c:pt>
                <c:pt idx="1">
                  <c:v>135.86000000000001</c:v>
                </c:pt>
                <c:pt idx="2">
                  <c:v>132.69</c:v>
                </c:pt>
                <c:pt idx="3">
                  <c:v>126.03</c:v>
                </c:pt>
                <c:pt idx="4">
                  <c:v>120.14</c:v>
                </c:pt>
              </c:numCache>
            </c:numRef>
          </c:val>
          <c:extLst>
            <c:ext xmlns:c16="http://schemas.microsoft.com/office/drawing/2014/chart" uri="{C3380CC4-5D6E-409C-BE32-E72D297353CC}">
              <c16:uniqueId val="{00000000-FCE8-4A5B-8488-2B1644B2CD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FCE8-4A5B-8488-2B1644B2CD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50.09</c:v>
                </c:pt>
                <c:pt idx="1">
                  <c:v>51.45</c:v>
                </c:pt>
                <c:pt idx="2">
                  <c:v>52.91</c:v>
                </c:pt>
                <c:pt idx="3">
                  <c:v>54.2</c:v>
                </c:pt>
                <c:pt idx="4">
                  <c:v>55.41</c:v>
                </c:pt>
              </c:numCache>
            </c:numRef>
          </c:val>
          <c:extLst>
            <c:ext xmlns:c16="http://schemas.microsoft.com/office/drawing/2014/chart" uri="{C3380CC4-5D6E-409C-BE32-E72D297353CC}">
              <c16:uniqueId val="{00000000-F640-43E9-85C4-801B2836A5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F640-43E9-85C4-801B2836A5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20.75</c:v>
                </c:pt>
                <c:pt idx="1">
                  <c:v>35.96</c:v>
                </c:pt>
                <c:pt idx="2">
                  <c:v>36.64</c:v>
                </c:pt>
                <c:pt idx="3">
                  <c:v>37.729999999999997</c:v>
                </c:pt>
                <c:pt idx="4">
                  <c:v>39.090000000000003</c:v>
                </c:pt>
              </c:numCache>
            </c:numRef>
          </c:val>
          <c:extLst>
            <c:ext xmlns:c16="http://schemas.microsoft.com/office/drawing/2014/chart" uri="{C3380CC4-5D6E-409C-BE32-E72D297353CC}">
              <c16:uniqueId val="{00000000-3E1A-44D5-9F6F-EF2AC748A6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E1A-44D5-9F6F-EF2AC748A6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F-4551-891E-B3009C3E42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907F-4551-891E-B3009C3E42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245.18</c:v>
                </c:pt>
                <c:pt idx="1">
                  <c:v>291.48</c:v>
                </c:pt>
                <c:pt idx="2">
                  <c:v>295.18</c:v>
                </c:pt>
                <c:pt idx="3">
                  <c:v>306.38</c:v>
                </c:pt>
                <c:pt idx="4">
                  <c:v>263.08999999999997</c:v>
                </c:pt>
              </c:numCache>
            </c:numRef>
          </c:val>
          <c:extLst>
            <c:ext xmlns:c16="http://schemas.microsoft.com/office/drawing/2014/chart" uri="{C3380CC4-5D6E-409C-BE32-E72D297353CC}">
              <c16:uniqueId val="{00000000-D509-4C7D-985F-A92B1A22AF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509-4C7D-985F-A92B1A22AF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491.07</c:v>
                </c:pt>
                <c:pt idx="1">
                  <c:v>466.1</c:v>
                </c:pt>
                <c:pt idx="2">
                  <c:v>453.79</c:v>
                </c:pt>
                <c:pt idx="3">
                  <c:v>453.15</c:v>
                </c:pt>
                <c:pt idx="4">
                  <c:v>454.82</c:v>
                </c:pt>
              </c:numCache>
            </c:numRef>
          </c:val>
          <c:extLst>
            <c:ext xmlns:c16="http://schemas.microsoft.com/office/drawing/2014/chart" uri="{C3380CC4-5D6E-409C-BE32-E72D297353CC}">
              <c16:uniqueId val="{00000000-91DE-409D-A388-3044F9C953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1DE-409D-A388-3044F9C953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130.46</c:v>
                </c:pt>
                <c:pt idx="1">
                  <c:v>135.59</c:v>
                </c:pt>
                <c:pt idx="2">
                  <c:v>132.37</c:v>
                </c:pt>
                <c:pt idx="3">
                  <c:v>125.16</c:v>
                </c:pt>
                <c:pt idx="4">
                  <c:v>119.07</c:v>
                </c:pt>
              </c:numCache>
            </c:numRef>
          </c:val>
          <c:extLst>
            <c:ext xmlns:c16="http://schemas.microsoft.com/office/drawing/2014/chart" uri="{C3380CC4-5D6E-409C-BE32-E72D297353CC}">
              <c16:uniqueId val="{00000000-2499-406B-BDED-2B41F3F249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2499-406B-BDED-2B41F3F249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115.77</c:v>
                </c:pt>
                <c:pt idx="1">
                  <c:v>111.28</c:v>
                </c:pt>
                <c:pt idx="2">
                  <c:v>113.22</c:v>
                </c:pt>
                <c:pt idx="3">
                  <c:v>119.34</c:v>
                </c:pt>
                <c:pt idx="4">
                  <c:v>125.25</c:v>
                </c:pt>
              </c:numCache>
            </c:numRef>
          </c:val>
          <c:extLst>
            <c:ext xmlns:c16="http://schemas.microsoft.com/office/drawing/2014/chart" uri="{C3380CC4-5D6E-409C-BE32-E72D297353CC}">
              <c16:uniqueId val="{00000000-313F-4F25-9834-3DF9AAC678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13F-4F25-9834-3DF9AAC678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N8" sqref="BN8:BY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徳島県　阿南市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1" t="s">
        <v>1</v>
      </c>
      <c r="C7" s="42"/>
      <c r="D7" s="42"/>
      <c r="E7" s="42"/>
      <c r="F7" s="42"/>
      <c r="G7" s="42"/>
      <c r="H7" s="42"/>
      <c r="I7" s="41" t="s">
        <v>2</v>
      </c>
      <c r="J7" s="42"/>
      <c r="K7" s="42"/>
      <c r="L7" s="42"/>
      <c r="M7" s="42"/>
      <c r="N7" s="42"/>
      <c r="O7" s="60"/>
      <c r="P7" s="43" t="s">
        <v>3</v>
      </c>
      <c r="Q7" s="43"/>
      <c r="R7" s="43"/>
      <c r="S7" s="43"/>
      <c r="T7" s="43"/>
      <c r="U7" s="43"/>
      <c r="V7" s="43"/>
      <c r="W7" s="43" t="s">
        <v>4</v>
      </c>
      <c r="X7" s="43"/>
      <c r="Y7" s="43"/>
      <c r="Z7" s="43"/>
      <c r="AA7" s="43"/>
      <c r="AB7" s="43"/>
      <c r="AC7" s="43"/>
      <c r="AD7" s="43" t="s">
        <v>5</v>
      </c>
      <c r="AE7" s="43"/>
      <c r="AF7" s="43"/>
      <c r="AG7" s="43"/>
      <c r="AH7" s="43"/>
      <c r="AI7" s="43"/>
      <c r="AJ7" s="43"/>
      <c r="AK7" s="2"/>
      <c r="AL7" s="43" t="s">
        <v>6</v>
      </c>
      <c r="AM7" s="43"/>
      <c r="AN7" s="43"/>
      <c r="AO7" s="43"/>
      <c r="AP7" s="43"/>
      <c r="AQ7" s="43"/>
      <c r="AR7" s="43"/>
      <c r="AS7" s="43"/>
      <c r="AT7" s="41" t="s">
        <v>7</v>
      </c>
      <c r="AU7" s="42"/>
      <c r="AV7" s="42"/>
      <c r="AW7" s="42"/>
      <c r="AX7" s="42"/>
      <c r="AY7" s="42"/>
      <c r="AZ7" s="42"/>
      <c r="BA7" s="42"/>
      <c r="BB7" s="43" t="s">
        <v>8</v>
      </c>
      <c r="BC7" s="43"/>
      <c r="BD7" s="43"/>
      <c r="BE7" s="43"/>
      <c r="BF7" s="43"/>
      <c r="BG7" s="43"/>
      <c r="BH7" s="43"/>
      <c r="BI7" s="43"/>
      <c r="BJ7" s="3"/>
      <c r="BK7" s="3"/>
      <c r="BL7" s="72" t="s">
        <v>9</v>
      </c>
      <c r="BM7" s="73"/>
      <c r="BN7" s="73"/>
      <c r="BO7" s="73"/>
      <c r="BP7" s="73"/>
      <c r="BQ7" s="73"/>
      <c r="BR7" s="73"/>
      <c r="BS7" s="73"/>
      <c r="BT7" s="73"/>
      <c r="BU7" s="73"/>
      <c r="BV7" s="73"/>
      <c r="BW7" s="73"/>
      <c r="BX7" s="73"/>
      <c r="BY7" s="74"/>
    </row>
    <row r="8" spans="1:78" ht="18.75" customHeight="1" x14ac:dyDescent="0.15">
      <c r="A8" s="2"/>
      <c r="B8" s="65" t="str">
        <f>データ!$I$6</f>
        <v>法適用</v>
      </c>
      <c r="C8" s="66"/>
      <c r="D8" s="66"/>
      <c r="E8" s="66"/>
      <c r="F8" s="66"/>
      <c r="G8" s="66"/>
      <c r="H8" s="66"/>
      <c r="I8" s="65" t="str">
        <f>データ!$J$6</f>
        <v>水道事業</v>
      </c>
      <c r="J8" s="66"/>
      <c r="K8" s="66"/>
      <c r="L8" s="66"/>
      <c r="M8" s="66"/>
      <c r="N8" s="66"/>
      <c r="O8" s="67"/>
      <c r="P8" s="68" t="str">
        <f>データ!$K$6</f>
        <v>末端給水事業</v>
      </c>
      <c r="Q8" s="68"/>
      <c r="R8" s="68"/>
      <c r="S8" s="68"/>
      <c r="T8" s="68"/>
      <c r="U8" s="68"/>
      <c r="V8" s="68"/>
      <c r="W8" s="68" t="str">
        <f>データ!$L$6</f>
        <v>A4</v>
      </c>
      <c r="X8" s="68"/>
      <c r="Y8" s="68"/>
      <c r="Z8" s="68"/>
      <c r="AA8" s="68"/>
      <c r="AB8" s="68"/>
      <c r="AC8" s="68"/>
      <c r="AD8" s="68" t="str">
        <f>データ!$M$6</f>
        <v>非設置</v>
      </c>
      <c r="AE8" s="68"/>
      <c r="AF8" s="68"/>
      <c r="AG8" s="68"/>
      <c r="AH8" s="68"/>
      <c r="AI8" s="68"/>
      <c r="AJ8" s="68"/>
      <c r="AK8" s="2"/>
      <c r="AL8" s="59">
        <f>データ!$R$6</f>
        <v>68969</v>
      </c>
      <c r="AM8" s="59"/>
      <c r="AN8" s="59"/>
      <c r="AO8" s="59"/>
      <c r="AP8" s="59"/>
      <c r="AQ8" s="59"/>
      <c r="AR8" s="59"/>
      <c r="AS8" s="59"/>
      <c r="AT8" s="36">
        <f>データ!$S$6</f>
        <v>279.25</v>
      </c>
      <c r="AU8" s="37"/>
      <c r="AV8" s="37"/>
      <c r="AW8" s="37"/>
      <c r="AX8" s="37"/>
      <c r="AY8" s="37"/>
      <c r="AZ8" s="37"/>
      <c r="BA8" s="37"/>
      <c r="BB8" s="48">
        <f>データ!$T$6</f>
        <v>246.98</v>
      </c>
      <c r="BC8" s="48"/>
      <c r="BD8" s="48"/>
      <c r="BE8" s="48"/>
      <c r="BF8" s="48"/>
      <c r="BG8" s="48"/>
      <c r="BH8" s="48"/>
      <c r="BI8" s="48"/>
      <c r="BJ8" s="3"/>
      <c r="BK8" s="3"/>
      <c r="BL8" s="61" t="s">
        <v>10</v>
      </c>
      <c r="BM8" s="62"/>
      <c r="BN8" s="63" t="s">
        <v>11</v>
      </c>
      <c r="BO8" s="63"/>
      <c r="BP8" s="63"/>
      <c r="BQ8" s="63"/>
      <c r="BR8" s="63"/>
      <c r="BS8" s="63"/>
      <c r="BT8" s="63"/>
      <c r="BU8" s="63"/>
      <c r="BV8" s="63"/>
      <c r="BW8" s="63"/>
      <c r="BX8" s="63"/>
      <c r="BY8" s="64"/>
    </row>
    <row r="9" spans="1:78" ht="18.75" customHeight="1" x14ac:dyDescent="0.15">
      <c r="A9" s="2"/>
      <c r="B9" s="41" t="s">
        <v>12</v>
      </c>
      <c r="C9" s="42"/>
      <c r="D9" s="42"/>
      <c r="E9" s="42"/>
      <c r="F9" s="42"/>
      <c r="G9" s="42"/>
      <c r="H9" s="42"/>
      <c r="I9" s="41" t="s">
        <v>13</v>
      </c>
      <c r="J9" s="42"/>
      <c r="K9" s="42"/>
      <c r="L9" s="42"/>
      <c r="M9" s="42"/>
      <c r="N9" s="42"/>
      <c r="O9" s="60"/>
      <c r="P9" s="43" t="s">
        <v>14</v>
      </c>
      <c r="Q9" s="43"/>
      <c r="R9" s="43"/>
      <c r="S9" s="43"/>
      <c r="T9" s="43"/>
      <c r="U9" s="43"/>
      <c r="V9" s="43"/>
      <c r="W9" s="43" t="s">
        <v>15</v>
      </c>
      <c r="X9" s="43"/>
      <c r="Y9" s="43"/>
      <c r="Z9" s="43"/>
      <c r="AA9" s="43"/>
      <c r="AB9" s="43"/>
      <c r="AC9" s="43"/>
      <c r="AD9" s="2"/>
      <c r="AE9" s="2"/>
      <c r="AF9" s="2"/>
      <c r="AG9" s="2"/>
      <c r="AH9" s="2"/>
      <c r="AI9" s="2"/>
      <c r="AJ9" s="2"/>
      <c r="AK9" s="2"/>
      <c r="AL9" s="43" t="s">
        <v>16</v>
      </c>
      <c r="AM9" s="43"/>
      <c r="AN9" s="43"/>
      <c r="AO9" s="43"/>
      <c r="AP9" s="43"/>
      <c r="AQ9" s="43"/>
      <c r="AR9" s="43"/>
      <c r="AS9" s="43"/>
      <c r="AT9" s="41" t="s">
        <v>17</v>
      </c>
      <c r="AU9" s="42"/>
      <c r="AV9" s="42"/>
      <c r="AW9" s="42"/>
      <c r="AX9" s="42"/>
      <c r="AY9" s="42"/>
      <c r="AZ9" s="42"/>
      <c r="BA9" s="42"/>
      <c r="BB9" s="43" t="s">
        <v>18</v>
      </c>
      <c r="BC9" s="43"/>
      <c r="BD9" s="43"/>
      <c r="BE9" s="43"/>
      <c r="BF9" s="43"/>
      <c r="BG9" s="43"/>
      <c r="BH9" s="43"/>
      <c r="BI9" s="43"/>
      <c r="BJ9" s="3"/>
      <c r="BK9" s="3"/>
      <c r="BL9" s="44" t="s">
        <v>19</v>
      </c>
      <c r="BM9" s="45"/>
      <c r="BN9" s="46" t="s">
        <v>20</v>
      </c>
      <c r="BO9" s="46"/>
      <c r="BP9" s="46"/>
      <c r="BQ9" s="46"/>
      <c r="BR9" s="46"/>
      <c r="BS9" s="46"/>
      <c r="BT9" s="46"/>
      <c r="BU9" s="46"/>
      <c r="BV9" s="46"/>
      <c r="BW9" s="46"/>
      <c r="BX9" s="46"/>
      <c r="BY9" s="47"/>
    </row>
    <row r="10" spans="1:78" ht="18.75" customHeight="1" x14ac:dyDescent="0.15">
      <c r="A10" s="2"/>
      <c r="B10" s="36" t="str">
        <f>データ!$N$6</f>
        <v>-</v>
      </c>
      <c r="C10" s="37"/>
      <c r="D10" s="37"/>
      <c r="E10" s="37"/>
      <c r="F10" s="37"/>
      <c r="G10" s="37"/>
      <c r="H10" s="37"/>
      <c r="I10" s="36">
        <f>データ!$O$6</f>
        <v>62.44</v>
      </c>
      <c r="J10" s="37"/>
      <c r="K10" s="37"/>
      <c r="L10" s="37"/>
      <c r="M10" s="37"/>
      <c r="N10" s="37"/>
      <c r="O10" s="58"/>
      <c r="P10" s="48">
        <f>データ!$P$6</f>
        <v>94.75</v>
      </c>
      <c r="Q10" s="48"/>
      <c r="R10" s="48"/>
      <c r="S10" s="48"/>
      <c r="T10" s="48"/>
      <c r="U10" s="48"/>
      <c r="V10" s="48"/>
      <c r="W10" s="59">
        <f>データ!$Q$6</f>
        <v>2486</v>
      </c>
      <c r="X10" s="59"/>
      <c r="Y10" s="59"/>
      <c r="Z10" s="59"/>
      <c r="AA10" s="59"/>
      <c r="AB10" s="59"/>
      <c r="AC10" s="59"/>
      <c r="AD10" s="2"/>
      <c r="AE10" s="2"/>
      <c r="AF10" s="2"/>
      <c r="AG10" s="2"/>
      <c r="AH10" s="2"/>
      <c r="AI10" s="2"/>
      <c r="AJ10" s="2"/>
      <c r="AK10" s="2"/>
      <c r="AL10" s="59">
        <f>データ!$U$6</f>
        <v>64921</v>
      </c>
      <c r="AM10" s="59"/>
      <c r="AN10" s="59"/>
      <c r="AO10" s="59"/>
      <c r="AP10" s="59"/>
      <c r="AQ10" s="59"/>
      <c r="AR10" s="59"/>
      <c r="AS10" s="59"/>
      <c r="AT10" s="36">
        <f>データ!$V$6</f>
        <v>114.15</v>
      </c>
      <c r="AU10" s="37"/>
      <c r="AV10" s="37"/>
      <c r="AW10" s="37"/>
      <c r="AX10" s="37"/>
      <c r="AY10" s="37"/>
      <c r="AZ10" s="37"/>
      <c r="BA10" s="37"/>
      <c r="BB10" s="48">
        <f>データ!$W$6</f>
        <v>568.73</v>
      </c>
      <c r="BC10" s="48"/>
      <c r="BD10" s="48"/>
      <c r="BE10" s="48"/>
      <c r="BF10" s="48"/>
      <c r="BG10" s="48"/>
      <c r="BH10" s="48"/>
      <c r="BI10" s="48"/>
      <c r="BJ10" s="2"/>
      <c r="BK10" s="2"/>
      <c r="BL10" s="49" t="s">
        <v>21</v>
      </c>
      <c r="BM10" s="50"/>
      <c r="BN10" s="51" t="s">
        <v>22</v>
      </c>
      <c r="BO10" s="51"/>
      <c r="BP10" s="51"/>
      <c r="BQ10" s="51"/>
      <c r="BR10" s="51"/>
      <c r="BS10" s="51"/>
      <c r="BT10" s="51"/>
      <c r="BU10" s="51"/>
      <c r="BV10" s="51"/>
      <c r="BW10" s="51"/>
      <c r="BX10" s="51"/>
      <c r="BY10" s="5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83"/>
      <c r="BM60" s="84"/>
      <c r="BN60" s="84"/>
      <c r="BO60" s="84"/>
      <c r="BP60" s="84"/>
      <c r="BQ60" s="84"/>
      <c r="BR60" s="84"/>
      <c r="BS60" s="84"/>
      <c r="BT60" s="84"/>
      <c r="BU60" s="84"/>
      <c r="BV60" s="84"/>
      <c r="BW60" s="84"/>
      <c r="BX60" s="84"/>
      <c r="BY60" s="84"/>
      <c r="BZ60" s="85"/>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xkKofJHAE9Z6Z5tCguWL1WnfwqEpb1LHUG1fb29gjteHL9n7wFdbpx0YgVp9U1CMaoMINbn2jssbyykfDEiBA==" saltValue="IO9AZPBHj4gdXRRV8yf2fQ==" spinCount="100000" sheet="1" objects="1" scenarios="1"/>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362042</v>
      </c>
      <c r="D6" s="20">
        <f t="shared" si="3"/>
        <v>46</v>
      </c>
      <c r="E6" s="20">
        <f t="shared" si="3"/>
        <v>1</v>
      </c>
      <c r="F6" s="20">
        <f t="shared" si="3"/>
        <v>0</v>
      </c>
      <c r="G6" s="20">
        <f t="shared" si="3"/>
        <v>1</v>
      </c>
      <c r="H6" s="20" t="str">
        <f t="shared" si="3"/>
        <v>徳島県　阿南市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62.44</v>
      </c>
      <c r="P6" s="21">
        <f t="shared" si="3"/>
        <v>94.75</v>
      </c>
      <c r="Q6" s="21">
        <f t="shared" si="3"/>
        <v>2486</v>
      </c>
      <c r="R6" s="21">
        <f t="shared" si="3"/>
        <v>68969</v>
      </c>
      <c r="S6" s="21">
        <f t="shared" si="3"/>
        <v>279.25</v>
      </c>
      <c r="T6" s="21">
        <f t="shared" si="3"/>
        <v>246.98</v>
      </c>
      <c r="U6" s="21">
        <f t="shared" si="3"/>
        <v>64921</v>
      </c>
      <c r="V6" s="21">
        <f t="shared" si="3"/>
        <v>114.15</v>
      </c>
      <c r="W6" s="21">
        <f t="shared" si="3"/>
        <v>568.73</v>
      </c>
      <c r="X6" s="22">
        <f>IF(X7="",NA(),X7)</f>
        <v>129.65</v>
      </c>
      <c r="Y6" s="22">
        <f t="shared" ref="Y6:AG6" si="4">IF(Y7="",NA(),Y7)</f>
        <v>135.86000000000001</v>
      </c>
      <c r="Z6" s="22">
        <f t="shared" si="4"/>
        <v>132.69</v>
      </c>
      <c r="AA6" s="22">
        <f t="shared" si="4"/>
        <v>126.03</v>
      </c>
      <c r="AB6" s="22">
        <f t="shared" si="4"/>
        <v>120.14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245.18</v>
      </c>
      <c r="AU6" s="22">
        <f t="shared" ref="AU6:BC6" si="6">IF(AU7="",NA(),AU7)</f>
        <v>291.48</v>
      </c>
      <c r="AV6" s="22">
        <f t="shared" si="6"/>
        <v>295.18</v>
      </c>
      <c r="AW6" s="22">
        <f t="shared" si="6"/>
        <v>306.38</v>
      </c>
      <c r="AX6" s="22">
        <f t="shared" si="6"/>
        <v>263.08999999999997</v>
      </c>
      <c r="AY6" s="22">
        <f t="shared" si="6"/>
        <v>360.86</v>
      </c>
      <c r="AZ6" s="22">
        <f t="shared" si="6"/>
        <v>350.79</v>
      </c>
      <c r="BA6" s="22">
        <f t="shared" si="6"/>
        <v>354.57</v>
      </c>
      <c r="BB6" s="22">
        <f t="shared" si="6"/>
        <v>357.74</v>
      </c>
      <c r="BC6" s="22">
        <f t="shared" si="6"/>
        <v>344.88</v>
      </c>
      <c r="BD6" s="21" t="str">
        <f>IF(BD7="","",IF(BD7="-","【-】","【"&amp;SUBSTITUTE(TEXT(BD7,"#,##0.00"),"-","△")&amp;"】"))</f>
        <v>【243.36】</v>
      </c>
      <c r="BE6" s="22">
        <f>IF(BE7="",NA(),BE7)</f>
        <v>491.07</v>
      </c>
      <c r="BF6" s="22">
        <f t="shared" ref="BF6:BN6" si="7">IF(BF7="",NA(),BF7)</f>
        <v>466.1</v>
      </c>
      <c r="BG6" s="22">
        <f t="shared" si="7"/>
        <v>453.79</v>
      </c>
      <c r="BH6" s="22">
        <f t="shared" si="7"/>
        <v>453.15</v>
      </c>
      <c r="BI6" s="22">
        <f t="shared" si="7"/>
        <v>454.82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130.46</v>
      </c>
      <c r="BQ6" s="22">
        <f t="shared" ref="BQ6:BY6" si="8">IF(BQ7="",NA(),BQ7)</f>
        <v>135.59</v>
      </c>
      <c r="BR6" s="22">
        <f t="shared" si="8"/>
        <v>132.37</v>
      </c>
      <c r="BS6" s="22">
        <f t="shared" si="8"/>
        <v>125.16</v>
      </c>
      <c r="BT6" s="22">
        <f t="shared" si="8"/>
        <v>119.07</v>
      </c>
      <c r="BU6" s="22">
        <f t="shared" si="8"/>
        <v>103.32</v>
      </c>
      <c r="BV6" s="22">
        <f t="shared" si="8"/>
        <v>100.85</v>
      </c>
      <c r="BW6" s="22">
        <f t="shared" si="8"/>
        <v>103.79</v>
      </c>
      <c r="BX6" s="22">
        <f t="shared" si="8"/>
        <v>98.3</v>
      </c>
      <c r="BY6" s="22">
        <f t="shared" si="8"/>
        <v>98.89</v>
      </c>
      <c r="BZ6" s="21" t="str">
        <f>IF(BZ7="","",IF(BZ7="-","【-】","【"&amp;SUBSTITUTE(TEXT(BZ7,"#,##0.00"),"-","△")&amp;"】"))</f>
        <v>【97.82】</v>
      </c>
      <c r="CA6" s="22">
        <f>IF(CA7="",NA(),CA7)</f>
        <v>115.77</v>
      </c>
      <c r="CB6" s="22">
        <f t="shared" ref="CB6:CJ6" si="9">IF(CB7="",NA(),CB7)</f>
        <v>111.28</v>
      </c>
      <c r="CC6" s="22">
        <f t="shared" si="9"/>
        <v>113.22</v>
      </c>
      <c r="CD6" s="22">
        <f t="shared" si="9"/>
        <v>119.34</v>
      </c>
      <c r="CE6" s="22">
        <f t="shared" si="9"/>
        <v>125.25</v>
      </c>
      <c r="CF6" s="22">
        <f t="shared" si="9"/>
        <v>168.56</v>
      </c>
      <c r="CG6" s="22">
        <f t="shared" si="9"/>
        <v>167.1</v>
      </c>
      <c r="CH6" s="22">
        <f t="shared" si="9"/>
        <v>167.86</v>
      </c>
      <c r="CI6" s="22">
        <f t="shared" si="9"/>
        <v>173.68</v>
      </c>
      <c r="CJ6" s="22">
        <f t="shared" si="9"/>
        <v>174.52</v>
      </c>
      <c r="CK6" s="21" t="str">
        <f>IF(CK7="","",IF(CK7="-","【-】","【"&amp;SUBSTITUTE(TEXT(CK7,"#,##0.00"),"-","△")&amp;"】"))</f>
        <v>【177.56】</v>
      </c>
      <c r="CL6" s="22">
        <f>IF(CL7="",NA(),CL7)</f>
        <v>45.62</v>
      </c>
      <c r="CM6" s="22">
        <f t="shared" ref="CM6:CU6" si="10">IF(CM7="",NA(),CM7)</f>
        <v>44.52</v>
      </c>
      <c r="CN6" s="22">
        <f t="shared" si="10"/>
        <v>42.84</v>
      </c>
      <c r="CO6" s="22">
        <f t="shared" si="10"/>
        <v>41.8</v>
      </c>
      <c r="CP6" s="22">
        <f t="shared" si="10"/>
        <v>40.74</v>
      </c>
      <c r="CQ6" s="22">
        <f t="shared" si="10"/>
        <v>59.51</v>
      </c>
      <c r="CR6" s="22">
        <f t="shared" si="10"/>
        <v>59.91</v>
      </c>
      <c r="CS6" s="22">
        <f t="shared" si="10"/>
        <v>59.4</v>
      </c>
      <c r="CT6" s="22">
        <f t="shared" si="10"/>
        <v>59.24</v>
      </c>
      <c r="CU6" s="22">
        <f t="shared" si="10"/>
        <v>58.77</v>
      </c>
      <c r="CV6" s="21" t="str">
        <f>IF(CV7="","",IF(CV7="-","【-】","【"&amp;SUBSTITUTE(TEXT(CV7,"#,##0.00"),"-","△")&amp;"】"))</f>
        <v>【59.81】</v>
      </c>
      <c r="CW6" s="22">
        <f>IF(CW7="",NA(),CW7)</f>
        <v>80.400000000000006</v>
      </c>
      <c r="CX6" s="22">
        <f t="shared" ref="CX6:DF6" si="11">IF(CX7="",NA(),CX7)</f>
        <v>80.62</v>
      </c>
      <c r="CY6" s="22">
        <f t="shared" si="11"/>
        <v>81.150000000000006</v>
      </c>
      <c r="CZ6" s="22">
        <f t="shared" si="11"/>
        <v>80.38</v>
      </c>
      <c r="DA6" s="22">
        <f t="shared" si="11"/>
        <v>80.87</v>
      </c>
      <c r="DB6" s="22">
        <f t="shared" si="11"/>
        <v>87.08</v>
      </c>
      <c r="DC6" s="22">
        <f t="shared" si="11"/>
        <v>87.26</v>
      </c>
      <c r="DD6" s="22">
        <f t="shared" si="11"/>
        <v>87.57</v>
      </c>
      <c r="DE6" s="22">
        <f t="shared" si="11"/>
        <v>87.26</v>
      </c>
      <c r="DF6" s="22">
        <f t="shared" si="11"/>
        <v>86.95</v>
      </c>
      <c r="DG6" s="21" t="str">
        <f>IF(DG7="","",IF(DG7="-","【-】","【"&amp;SUBSTITUTE(TEXT(DG7,"#,##0.00"),"-","△")&amp;"】"))</f>
        <v>【89.42】</v>
      </c>
      <c r="DH6" s="22">
        <f>IF(DH7="",NA(),DH7)</f>
        <v>50.09</v>
      </c>
      <c r="DI6" s="22">
        <f t="shared" ref="DI6:DQ6" si="12">IF(DI7="",NA(),DI7)</f>
        <v>51.45</v>
      </c>
      <c r="DJ6" s="22">
        <f t="shared" si="12"/>
        <v>52.91</v>
      </c>
      <c r="DK6" s="22">
        <f t="shared" si="12"/>
        <v>54.2</v>
      </c>
      <c r="DL6" s="22">
        <f t="shared" si="12"/>
        <v>55.41</v>
      </c>
      <c r="DM6" s="22">
        <f t="shared" si="12"/>
        <v>48.55</v>
      </c>
      <c r="DN6" s="22">
        <f t="shared" si="12"/>
        <v>49.2</v>
      </c>
      <c r="DO6" s="22">
        <f t="shared" si="12"/>
        <v>50.01</v>
      </c>
      <c r="DP6" s="22">
        <f t="shared" si="12"/>
        <v>50.99</v>
      </c>
      <c r="DQ6" s="22">
        <f t="shared" si="12"/>
        <v>51.79</v>
      </c>
      <c r="DR6" s="21" t="str">
        <f>IF(DR7="","",IF(DR7="-","【-】","【"&amp;SUBSTITUTE(TEXT(DR7,"#,##0.00"),"-","△")&amp;"】"))</f>
        <v>【52.02】</v>
      </c>
      <c r="DS6" s="22">
        <f>IF(DS7="",NA(),DS7)</f>
        <v>20.75</v>
      </c>
      <c r="DT6" s="22">
        <f t="shared" ref="DT6:EB6" si="13">IF(DT7="",NA(),DT7)</f>
        <v>35.96</v>
      </c>
      <c r="DU6" s="22">
        <f t="shared" si="13"/>
        <v>36.64</v>
      </c>
      <c r="DV6" s="22">
        <f t="shared" si="13"/>
        <v>37.729999999999997</v>
      </c>
      <c r="DW6" s="22">
        <f t="shared" si="13"/>
        <v>39.090000000000003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1.71</v>
      </c>
      <c r="EE6" s="22">
        <f t="shared" ref="EE6:EM6" si="14">IF(EE7="",NA(),EE7)</f>
        <v>0.51</v>
      </c>
      <c r="EF6" s="22">
        <f t="shared" si="14"/>
        <v>0.19</v>
      </c>
      <c r="EG6" s="22">
        <f t="shared" si="14"/>
        <v>0.26</v>
      </c>
      <c r="EH6" s="22">
        <f t="shared" si="14"/>
        <v>0.22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362042</v>
      </c>
      <c r="D7" s="24">
        <v>46</v>
      </c>
      <c r="E7" s="24">
        <v>1</v>
      </c>
      <c r="F7" s="24">
        <v>0</v>
      </c>
      <c r="G7" s="24">
        <v>1</v>
      </c>
      <c r="H7" s="24" t="s">
        <v>93</v>
      </c>
      <c r="I7" s="24" t="s">
        <v>94</v>
      </c>
      <c r="J7" s="24" t="s">
        <v>95</v>
      </c>
      <c r="K7" s="24" t="s">
        <v>96</v>
      </c>
      <c r="L7" s="24" t="s">
        <v>97</v>
      </c>
      <c r="M7" s="24" t="s">
        <v>98</v>
      </c>
      <c r="N7" s="25" t="s">
        <v>99</v>
      </c>
      <c r="O7" s="25">
        <v>62.44</v>
      </c>
      <c r="P7" s="25">
        <v>94.75</v>
      </c>
      <c r="Q7" s="25">
        <v>2486</v>
      </c>
      <c r="R7" s="25">
        <v>68969</v>
      </c>
      <c r="S7" s="25">
        <v>279.25</v>
      </c>
      <c r="T7" s="25">
        <v>246.98</v>
      </c>
      <c r="U7" s="25">
        <v>64921</v>
      </c>
      <c r="V7" s="25">
        <v>114.15</v>
      </c>
      <c r="W7" s="25">
        <v>568.73</v>
      </c>
      <c r="X7" s="25">
        <v>129.65</v>
      </c>
      <c r="Y7" s="25">
        <v>135.86000000000001</v>
      </c>
      <c r="Z7" s="25">
        <v>132.69</v>
      </c>
      <c r="AA7" s="25">
        <v>126.03</v>
      </c>
      <c r="AB7" s="25">
        <v>120.14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245.18</v>
      </c>
      <c r="AU7" s="25">
        <v>291.48</v>
      </c>
      <c r="AV7" s="25">
        <v>295.18</v>
      </c>
      <c r="AW7" s="25">
        <v>306.38</v>
      </c>
      <c r="AX7" s="25">
        <v>263.08999999999997</v>
      </c>
      <c r="AY7" s="25">
        <v>360.86</v>
      </c>
      <c r="AZ7" s="25">
        <v>350.79</v>
      </c>
      <c r="BA7" s="25">
        <v>354.57</v>
      </c>
      <c r="BB7" s="25">
        <v>357.74</v>
      </c>
      <c r="BC7" s="25">
        <v>344.88</v>
      </c>
      <c r="BD7" s="25">
        <v>243.36</v>
      </c>
      <c r="BE7" s="25">
        <v>491.07</v>
      </c>
      <c r="BF7" s="25">
        <v>466.1</v>
      </c>
      <c r="BG7" s="25">
        <v>453.79</v>
      </c>
      <c r="BH7" s="25">
        <v>453.15</v>
      </c>
      <c r="BI7" s="25">
        <v>454.82</v>
      </c>
      <c r="BJ7" s="25">
        <v>309.27999999999997</v>
      </c>
      <c r="BK7" s="25">
        <v>322.92</v>
      </c>
      <c r="BL7" s="25">
        <v>303.45999999999998</v>
      </c>
      <c r="BM7" s="25">
        <v>307.27999999999997</v>
      </c>
      <c r="BN7" s="25">
        <v>304.02</v>
      </c>
      <c r="BO7" s="25">
        <v>265.93</v>
      </c>
      <c r="BP7" s="25">
        <v>130.46</v>
      </c>
      <c r="BQ7" s="25">
        <v>135.59</v>
      </c>
      <c r="BR7" s="25">
        <v>132.37</v>
      </c>
      <c r="BS7" s="25">
        <v>125.16</v>
      </c>
      <c r="BT7" s="25">
        <v>119.07</v>
      </c>
      <c r="BU7" s="25">
        <v>103.32</v>
      </c>
      <c r="BV7" s="25">
        <v>100.85</v>
      </c>
      <c r="BW7" s="25">
        <v>103.79</v>
      </c>
      <c r="BX7" s="25">
        <v>98.3</v>
      </c>
      <c r="BY7" s="25">
        <v>98.89</v>
      </c>
      <c r="BZ7" s="25">
        <v>97.82</v>
      </c>
      <c r="CA7" s="25">
        <v>115.77</v>
      </c>
      <c r="CB7" s="25">
        <v>111.28</v>
      </c>
      <c r="CC7" s="25">
        <v>113.22</v>
      </c>
      <c r="CD7" s="25">
        <v>119.34</v>
      </c>
      <c r="CE7" s="25">
        <v>125.25</v>
      </c>
      <c r="CF7" s="25">
        <v>168.56</v>
      </c>
      <c r="CG7" s="25">
        <v>167.1</v>
      </c>
      <c r="CH7" s="25">
        <v>167.86</v>
      </c>
      <c r="CI7" s="25">
        <v>173.68</v>
      </c>
      <c r="CJ7" s="25">
        <v>174.52</v>
      </c>
      <c r="CK7" s="25">
        <v>177.56</v>
      </c>
      <c r="CL7" s="25">
        <v>45.62</v>
      </c>
      <c r="CM7" s="25">
        <v>44.52</v>
      </c>
      <c r="CN7" s="25">
        <v>42.84</v>
      </c>
      <c r="CO7" s="25">
        <v>41.8</v>
      </c>
      <c r="CP7" s="25">
        <v>40.74</v>
      </c>
      <c r="CQ7" s="25">
        <v>59.51</v>
      </c>
      <c r="CR7" s="25">
        <v>59.91</v>
      </c>
      <c r="CS7" s="25">
        <v>59.4</v>
      </c>
      <c r="CT7" s="25">
        <v>59.24</v>
      </c>
      <c r="CU7" s="25">
        <v>58.77</v>
      </c>
      <c r="CV7" s="25">
        <v>59.81</v>
      </c>
      <c r="CW7" s="25">
        <v>80.400000000000006</v>
      </c>
      <c r="CX7" s="25">
        <v>80.62</v>
      </c>
      <c r="CY7" s="25">
        <v>81.150000000000006</v>
      </c>
      <c r="CZ7" s="25">
        <v>80.38</v>
      </c>
      <c r="DA7" s="25">
        <v>80.87</v>
      </c>
      <c r="DB7" s="25">
        <v>87.08</v>
      </c>
      <c r="DC7" s="25">
        <v>87.26</v>
      </c>
      <c r="DD7" s="25">
        <v>87.57</v>
      </c>
      <c r="DE7" s="25">
        <v>87.26</v>
      </c>
      <c r="DF7" s="25">
        <v>86.95</v>
      </c>
      <c r="DG7" s="25">
        <v>89.42</v>
      </c>
      <c r="DH7" s="25">
        <v>50.09</v>
      </c>
      <c r="DI7" s="25">
        <v>51.45</v>
      </c>
      <c r="DJ7" s="25">
        <v>52.91</v>
      </c>
      <c r="DK7" s="25">
        <v>54.2</v>
      </c>
      <c r="DL7" s="25">
        <v>55.41</v>
      </c>
      <c r="DM7" s="25">
        <v>48.55</v>
      </c>
      <c r="DN7" s="25">
        <v>49.2</v>
      </c>
      <c r="DO7" s="25">
        <v>50.01</v>
      </c>
      <c r="DP7" s="25">
        <v>50.99</v>
      </c>
      <c r="DQ7" s="25">
        <v>51.79</v>
      </c>
      <c r="DR7" s="25">
        <v>52.02</v>
      </c>
      <c r="DS7" s="25">
        <v>20.75</v>
      </c>
      <c r="DT7" s="25">
        <v>35.96</v>
      </c>
      <c r="DU7" s="25">
        <v>36.64</v>
      </c>
      <c r="DV7" s="25">
        <v>37.729999999999997</v>
      </c>
      <c r="DW7" s="25">
        <v>39.090000000000003</v>
      </c>
      <c r="DX7" s="25">
        <v>17.11</v>
      </c>
      <c r="DY7" s="25">
        <v>18.329999999999998</v>
      </c>
      <c r="DZ7" s="25">
        <v>20.27</v>
      </c>
      <c r="EA7" s="25">
        <v>21.69</v>
      </c>
      <c r="EB7" s="25">
        <v>23.19</v>
      </c>
      <c r="EC7" s="25">
        <v>25.37</v>
      </c>
      <c r="ED7" s="25">
        <v>1.71</v>
      </c>
      <c r="EE7" s="25">
        <v>0.51</v>
      </c>
      <c r="EF7" s="25">
        <v>0.19</v>
      </c>
      <c r="EG7" s="25">
        <v>0.26</v>
      </c>
      <c r="EH7" s="25">
        <v>0.22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Suidouser</cp:lastModifiedBy>
  <cp:lastPrinted>2025-02-04T02:02:31Z</cp:lastPrinted>
  <dcterms:created xsi:type="dcterms:W3CDTF">2025-01-24T06:53:53Z</dcterms:created>
  <dcterms:modified xsi:type="dcterms:W3CDTF">2025-02-20T00:48:07Z</dcterms:modified>
  <cp:category/>
</cp:coreProperties>
</file>