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 activeTab="1"/>
  </bookViews>
  <sheets>
    <sheet name="総合計" sheetId="11" r:id="rId1"/>
    <sheet name="生産" sheetId="8" r:id="rId2"/>
    <sheet name="減価償却費" sheetId="9" r:id="rId3"/>
    <sheet name="雇人費" sheetId="2" r:id="rId4"/>
    <sheet name="作業受託" sheetId="10" r:id="rId5"/>
  </sheets>
  <calcPr calcId="162913"/>
</workbook>
</file>

<file path=xl/calcChain.xml><?xml version="1.0" encoding="utf-8"?>
<calcChain xmlns="http://schemas.openxmlformats.org/spreadsheetml/2006/main">
  <c r="B7" i="11" l="1"/>
  <c r="H34" i="8"/>
  <c r="B6" i="11"/>
  <c r="B5" i="11"/>
  <c r="E10" i="11"/>
  <c r="E6" i="11"/>
  <c r="F16" i="8" l="1"/>
  <c r="B10" i="11"/>
  <c r="F10" i="11" s="1"/>
  <c r="H21" i="8"/>
  <c r="H7" i="8"/>
  <c r="F42" i="8" l="1"/>
  <c r="F29" i="8"/>
  <c r="F7" i="10" l="1"/>
  <c r="E5" i="9" l="1"/>
  <c r="E4" i="9"/>
  <c r="E6" i="9" l="1"/>
</calcChain>
</file>

<file path=xl/sharedStrings.xml><?xml version="1.0" encoding="utf-8"?>
<sst xmlns="http://schemas.openxmlformats.org/spreadsheetml/2006/main" count="144" uniqueCount="102">
  <si>
    <t>作物名</t>
    <rPh sb="0" eb="2">
      <t>サクモツ</t>
    </rPh>
    <rPh sb="2" eb="3">
      <t>メイ</t>
    </rPh>
    <phoneticPr fontId="1"/>
  </si>
  <si>
    <t>作付面積</t>
    <rPh sb="0" eb="2">
      <t>サクツケ</t>
    </rPh>
    <rPh sb="2" eb="4">
      <t>メンセキ</t>
    </rPh>
    <phoneticPr fontId="1"/>
  </si>
  <si>
    <t>所得計算</t>
    <rPh sb="0" eb="2">
      <t>ショトク</t>
    </rPh>
    <rPh sb="2" eb="4">
      <t>ケイサン</t>
    </rPh>
    <phoneticPr fontId="1"/>
  </si>
  <si>
    <t>生産内訳</t>
    <rPh sb="0" eb="2">
      <t>セイサン</t>
    </rPh>
    <rPh sb="2" eb="4">
      <t>ウチワケ</t>
    </rPh>
    <phoneticPr fontId="1"/>
  </si>
  <si>
    <t>生産量</t>
    <rPh sb="0" eb="2">
      <t>セイサン</t>
    </rPh>
    <rPh sb="2" eb="3">
      <t>リョウ</t>
    </rPh>
    <phoneticPr fontId="1"/>
  </si>
  <si>
    <t>経費額（肥料・農薬等）</t>
    <rPh sb="0" eb="2">
      <t>ケイヒ</t>
    </rPh>
    <rPh sb="2" eb="3">
      <t>ガク</t>
    </rPh>
    <rPh sb="4" eb="6">
      <t>ヒリョウ</t>
    </rPh>
    <rPh sb="7" eb="9">
      <t>ノウヤク</t>
    </rPh>
    <rPh sb="9" eb="10">
      <t>トウ</t>
    </rPh>
    <phoneticPr fontId="1"/>
  </si>
  <si>
    <t>合計</t>
    <rPh sb="0" eb="2">
      <t>ゴウケイ</t>
    </rPh>
    <phoneticPr fontId="1"/>
  </si>
  <si>
    <t>収入</t>
    <rPh sb="0" eb="2">
      <t>シュウニュウ</t>
    </rPh>
    <phoneticPr fontId="1"/>
  </si>
  <si>
    <t>種苗費</t>
    <rPh sb="0" eb="2">
      <t>シュビョウ</t>
    </rPh>
    <rPh sb="2" eb="3">
      <t>ヒ</t>
    </rPh>
    <phoneticPr fontId="1"/>
  </si>
  <si>
    <t>肥料費</t>
    <rPh sb="0" eb="3">
      <t>ヒリョウヒ</t>
    </rPh>
    <phoneticPr fontId="1"/>
  </si>
  <si>
    <t>修繕費</t>
    <rPh sb="0" eb="3">
      <t>シュウゼンヒ</t>
    </rPh>
    <phoneticPr fontId="1"/>
  </si>
  <si>
    <t>計</t>
    <rPh sb="0" eb="1">
      <t>ケイ</t>
    </rPh>
    <phoneticPr fontId="1"/>
  </si>
  <si>
    <t>荷造り販売費</t>
    <rPh sb="0" eb="2">
      <t>ニヅク</t>
    </rPh>
    <rPh sb="3" eb="6">
      <t>ハンバイヒ</t>
    </rPh>
    <phoneticPr fontId="1"/>
  </si>
  <si>
    <t>購入費</t>
    <rPh sb="0" eb="3">
      <t>コウニュウヒ</t>
    </rPh>
    <phoneticPr fontId="1"/>
  </si>
  <si>
    <t>設備名</t>
    <rPh sb="0" eb="2">
      <t>セツビ</t>
    </rPh>
    <rPh sb="2" eb="3">
      <t>メイ</t>
    </rPh>
    <phoneticPr fontId="1"/>
  </si>
  <si>
    <t>耐用年数</t>
    <rPh sb="0" eb="2">
      <t>タイヨウ</t>
    </rPh>
    <rPh sb="2" eb="4">
      <t>ネンスウ</t>
    </rPh>
    <phoneticPr fontId="1"/>
  </si>
  <si>
    <t>償却費</t>
    <rPh sb="0" eb="3">
      <t>ショウキャクヒ</t>
    </rPh>
    <phoneticPr fontId="1"/>
  </si>
  <si>
    <t>台（棟）数</t>
    <rPh sb="0" eb="1">
      <t>ダイ</t>
    </rPh>
    <rPh sb="2" eb="3">
      <t>ムネ</t>
    </rPh>
    <rPh sb="4" eb="5">
      <t>スウ</t>
    </rPh>
    <phoneticPr fontId="1"/>
  </si>
  <si>
    <t>減価償却費</t>
    <rPh sb="0" eb="5">
      <t>ゲンカショウキャクヒ</t>
    </rPh>
    <phoneticPr fontId="1"/>
  </si>
  <si>
    <t>ブロッコリー</t>
    <phoneticPr fontId="1"/>
  </si>
  <si>
    <t>1,300㎏／10a</t>
    <phoneticPr fontId="1"/>
  </si>
  <si>
    <t>動力光熱費</t>
    <rPh sb="0" eb="1">
      <t>ドウ</t>
    </rPh>
    <rPh sb="1" eb="2">
      <t>リキ</t>
    </rPh>
    <rPh sb="2" eb="5">
      <t>コウネツヒ</t>
    </rPh>
    <phoneticPr fontId="1"/>
  </si>
  <si>
    <t>資材費</t>
    <rPh sb="0" eb="3">
      <t>シザイヒ</t>
    </rPh>
    <phoneticPr fontId="1"/>
  </si>
  <si>
    <t>②</t>
    <phoneticPr fontId="1"/>
  </si>
  <si>
    <t>飼料用米</t>
    <rPh sb="0" eb="3">
      <t>シリョウヨウ</t>
    </rPh>
    <rPh sb="3" eb="4">
      <t>マイ</t>
    </rPh>
    <phoneticPr fontId="1"/>
  </si>
  <si>
    <t>コシヒカリ</t>
    <phoneticPr fontId="1"/>
  </si>
  <si>
    <t>80,000円／10a</t>
    <rPh sb="6" eb="7">
      <t>エン</t>
    </rPh>
    <phoneticPr fontId="1"/>
  </si>
  <si>
    <t>①</t>
    <phoneticPr fontId="1"/>
  </si>
  <si>
    <t>合計</t>
    <rPh sb="0" eb="2">
      <t>ゴウケイ</t>
    </rPh>
    <phoneticPr fontId="1"/>
  </si>
  <si>
    <t>人数　２人</t>
    <rPh sb="0" eb="2">
      <t>ニンズウ</t>
    </rPh>
    <rPh sb="4" eb="5">
      <t>ニン</t>
    </rPh>
    <phoneticPr fontId="1"/>
  </si>
  <si>
    <t>必要時間</t>
    <rPh sb="0" eb="2">
      <t>ヒツヨウ</t>
    </rPh>
    <rPh sb="2" eb="4">
      <t>ジカン</t>
    </rPh>
    <phoneticPr fontId="1"/>
  </si>
  <si>
    <t>金額</t>
    <rPh sb="0" eb="2">
      <t>キンガク</t>
    </rPh>
    <phoneticPr fontId="1"/>
  </si>
  <si>
    <t>①+②+③=</t>
    <phoneticPr fontId="1"/>
  </si>
  <si>
    <t>③</t>
    <phoneticPr fontId="1"/>
  </si>
  <si>
    <t>コンバイン　4条</t>
    <rPh sb="7" eb="8">
      <t>ジョウ</t>
    </rPh>
    <phoneticPr fontId="1"/>
  </si>
  <si>
    <t>コンバイン　3条</t>
    <rPh sb="7" eb="8">
      <t>ジョウ</t>
    </rPh>
    <phoneticPr fontId="1"/>
  </si>
  <si>
    <t>1人当たり240ｈ（1日8ｈ　（240ｈ／8＝30日））</t>
    <rPh sb="1" eb="2">
      <t>ニン</t>
    </rPh>
    <rPh sb="2" eb="3">
      <t>ア</t>
    </rPh>
    <rPh sb="11" eb="12">
      <t>ヒ</t>
    </rPh>
    <rPh sb="25" eb="26">
      <t>ヒ</t>
    </rPh>
    <phoneticPr fontId="1"/>
  </si>
  <si>
    <t>30日×8ｈ×@800×2人＝384,000円</t>
    <rPh sb="2" eb="3">
      <t>ヒ</t>
    </rPh>
    <rPh sb="13" eb="14">
      <t>ニン</t>
    </rPh>
    <rPh sb="22" eb="23">
      <t>エン</t>
    </rPh>
    <phoneticPr fontId="1"/>
  </si>
  <si>
    <t>384,000円</t>
    <rPh sb="7" eb="8">
      <t>エン</t>
    </rPh>
    <phoneticPr fontId="1"/>
  </si>
  <si>
    <t>例</t>
    <rPh sb="0" eb="1">
      <t>レイ</t>
    </rPh>
    <phoneticPr fontId="1"/>
  </si>
  <si>
    <t>1,000a</t>
    <phoneticPr fontId="1"/>
  </si>
  <si>
    <t>80,000円*100</t>
    <rPh sb="6" eb="7">
      <t>エン</t>
    </rPh>
    <phoneticPr fontId="1"/>
  </si>
  <si>
    <t>8,000,000円①</t>
    <rPh sb="9" eb="10">
      <t>エン</t>
    </rPh>
    <phoneticPr fontId="1"/>
  </si>
  <si>
    <t>500a</t>
    <phoneticPr fontId="1"/>
  </si>
  <si>
    <t>1,300㎏＊5=6,500㎏</t>
    <phoneticPr fontId="1"/>
  </si>
  <si>
    <t>200円＊6,500㎏=</t>
    <rPh sb="3" eb="4">
      <t>エン</t>
    </rPh>
    <phoneticPr fontId="1"/>
  </si>
  <si>
    <t>1,300,000円③</t>
    <rPh sb="9" eb="10">
      <t>エン</t>
    </rPh>
    <phoneticPr fontId="1"/>
  </si>
  <si>
    <t>作業名</t>
    <rPh sb="0" eb="2">
      <t>サギョウ</t>
    </rPh>
    <rPh sb="2" eb="3">
      <t>メイ</t>
    </rPh>
    <phoneticPr fontId="1"/>
  </si>
  <si>
    <t>受託面積(a)</t>
    <rPh sb="0" eb="2">
      <t>ジュタク</t>
    </rPh>
    <rPh sb="2" eb="4">
      <t>メンセキ</t>
    </rPh>
    <phoneticPr fontId="1"/>
  </si>
  <si>
    <t>10a当たりの賃金</t>
    <rPh sb="3" eb="4">
      <t>ア</t>
    </rPh>
    <rPh sb="7" eb="9">
      <t>チンギン</t>
    </rPh>
    <phoneticPr fontId="1"/>
  </si>
  <si>
    <t>10a当たりの経費</t>
    <rPh sb="3" eb="4">
      <t>ア</t>
    </rPh>
    <rPh sb="7" eb="9">
      <t>ケイヒ</t>
    </rPh>
    <phoneticPr fontId="1"/>
  </si>
  <si>
    <t>合計所得（円）</t>
    <rPh sb="0" eb="2">
      <t>ゴウケイ</t>
    </rPh>
    <rPh sb="2" eb="4">
      <t>ショトク</t>
    </rPh>
    <rPh sb="5" eb="6">
      <t>エン</t>
    </rPh>
    <phoneticPr fontId="1"/>
  </si>
  <si>
    <t>耕起</t>
    <rPh sb="0" eb="2">
      <t>コウキ</t>
    </rPh>
    <phoneticPr fontId="1"/>
  </si>
  <si>
    <t>燃料費 400円
維持管理費 4,600円
合計 5,000円</t>
    <rPh sb="0" eb="3">
      <t>ネンリョウヒ</t>
    </rPh>
    <rPh sb="7" eb="8">
      <t>エン</t>
    </rPh>
    <rPh sb="9" eb="11">
      <t>イジ</t>
    </rPh>
    <rPh sb="11" eb="13">
      <t>カンリ</t>
    </rPh>
    <rPh sb="13" eb="14">
      <t>ヒ</t>
    </rPh>
    <rPh sb="20" eb="21">
      <t>エン</t>
    </rPh>
    <rPh sb="22" eb="24">
      <t>ゴウケイ</t>
    </rPh>
    <rPh sb="30" eb="31">
      <t>エン</t>
    </rPh>
    <phoneticPr fontId="1"/>
  </si>
  <si>
    <t>田植</t>
    <rPh sb="0" eb="2">
      <t>タウエ</t>
    </rPh>
    <phoneticPr fontId="1"/>
  </si>
  <si>
    <t>稲刈</t>
    <rPh sb="0" eb="2">
      <t>イネカ</t>
    </rPh>
    <phoneticPr fontId="1"/>
  </si>
  <si>
    <t>50a</t>
    <phoneticPr fontId="1"/>
  </si>
  <si>
    <r>
      <rPr>
        <b/>
        <sz val="14"/>
        <rFont val="ＭＳ Ｐ明朝"/>
        <family val="1"/>
        <charset val="128"/>
      </rPr>
      <t>雇人費</t>
    </r>
    <r>
      <rPr>
        <sz val="1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例</t>
    </r>
    <rPh sb="0" eb="2">
      <t>ヤトイニン</t>
    </rPh>
    <rPh sb="2" eb="3">
      <t>ヒ</t>
    </rPh>
    <rPh sb="4" eb="5">
      <t>レイ</t>
    </rPh>
    <phoneticPr fontId="1"/>
  </si>
  <si>
    <r>
      <t>作目・部門名（　　　</t>
    </r>
    <r>
      <rPr>
        <sz val="12"/>
        <color rgb="FFFF0000"/>
        <rFont val="ＭＳ Ｐ明朝"/>
        <family val="1"/>
        <charset val="128"/>
      </rPr>
      <t>水稲</t>
    </r>
    <r>
      <rPr>
        <sz val="12"/>
        <rFont val="ＭＳ Ｐ明朝"/>
        <family val="1"/>
        <charset val="128"/>
      </rPr>
      <t>　　　）</t>
    </r>
    <rPh sb="0" eb="2">
      <t>サクモク</t>
    </rPh>
    <rPh sb="3" eb="5">
      <t>ブモン</t>
    </rPh>
    <rPh sb="5" eb="6">
      <t>メイ</t>
    </rPh>
    <rPh sb="10" eb="12">
      <t>スイトウ</t>
    </rPh>
    <phoneticPr fontId="1"/>
  </si>
  <si>
    <r>
      <t>作業受託内訳</t>
    </r>
    <r>
      <rPr>
        <sz val="1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例</t>
    </r>
    <rPh sb="0" eb="2">
      <t>サギョウ</t>
    </rPh>
    <rPh sb="2" eb="4">
      <t>ジュタク</t>
    </rPh>
    <rPh sb="4" eb="6">
      <t>ウチワケ</t>
    </rPh>
    <rPh sb="7" eb="8">
      <t>レイ</t>
    </rPh>
    <phoneticPr fontId="1"/>
  </si>
  <si>
    <t>合　　　　計</t>
    <rPh sb="0" eb="1">
      <t>ゴウ</t>
    </rPh>
    <rPh sb="5" eb="6">
      <t>ケイ</t>
    </rPh>
    <phoneticPr fontId="1"/>
  </si>
  <si>
    <t>　　　　円</t>
    <rPh sb="4" eb="5">
      <t>エン</t>
    </rPh>
    <phoneticPr fontId="1"/>
  </si>
  <si>
    <t>差引所得</t>
    <rPh sb="0" eb="1">
      <t>サ</t>
    </rPh>
    <rPh sb="1" eb="2">
      <t>ヒ</t>
    </rPh>
    <rPh sb="2" eb="4">
      <t>ショトク</t>
    </rPh>
    <phoneticPr fontId="1"/>
  </si>
  <si>
    <t>作業受託</t>
    <rPh sb="0" eb="2">
      <t>サギョウ</t>
    </rPh>
    <rPh sb="2" eb="4">
      <t>ジュタク</t>
    </rPh>
    <phoneticPr fontId="1"/>
  </si>
  <si>
    <t>雇人費</t>
    <rPh sb="0" eb="1">
      <t>ヤトイ</t>
    </rPh>
    <rPh sb="1" eb="2">
      <t>ジン</t>
    </rPh>
    <rPh sb="2" eb="3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</si>
  <si>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</si>
  <si>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作目・部門名</t>
    <rPh sb="0" eb="2">
      <t>サクモク</t>
    </rPh>
    <rPh sb="3" eb="5">
      <t>ブモン</t>
    </rPh>
    <rPh sb="5" eb="6">
      <t>メイ</t>
    </rPh>
    <phoneticPr fontId="1"/>
  </si>
  <si>
    <t>※目標（５年後）年間農業所得の算出根拠です。全て５年後を想定して記載してください。</t>
    <rPh sb="1" eb="3">
      <t>モクヒョウ</t>
    </rPh>
    <rPh sb="5" eb="7">
      <t>ネンゴ</t>
    </rPh>
    <rPh sb="8" eb="10">
      <t>ネンカン</t>
    </rPh>
    <rPh sb="10" eb="12">
      <t>ノウギョウ</t>
    </rPh>
    <rPh sb="12" eb="14">
      <t>ショトク</t>
    </rPh>
    <rPh sb="15" eb="17">
      <t>サンシュツ</t>
    </rPh>
    <rPh sb="17" eb="19">
      <t>コンキョ</t>
    </rPh>
    <rPh sb="22" eb="23">
      <t>スベ</t>
    </rPh>
    <rPh sb="25" eb="27">
      <t>ネンゴ</t>
    </rPh>
    <rPh sb="28" eb="30">
      <t>ソウテイ</t>
    </rPh>
    <rPh sb="32" eb="34">
      <t>キサイ</t>
    </rPh>
    <phoneticPr fontId="1"/>
  </si>
  <si>
    <t>コシヒカリ</t>
    <phoneticPr fontId="1"/>
  </si>
  <si>
    <t>ブロッコリー</t>
    <phoneticPr fontId="1"/>
  </si>
  <si>
    <r>
      <t>総合計　</t>
    </r>
    <r>
      <rPr>
        <sz val="11"/>
        <color theme="1"/>
        <rFont val="ＭＳ Ｐ明朝"/>
        <family val="1"/>
        <charset val="128"/>
      </rPr>
      <t>例</t>
    </r>
    <rPh sb="0" eb="1">
      <t>ソウ</t>
    </rPh>
    <rPh sb="1" eb="3">
      <t>ゴウケイ</t>
    </rPh>
    <rPh sb="4" eb="5">
      <t>レイ</t>
    </rPh>
    <phoneticPr fontId="1"/>
  </si>
  <si>
    <t>臨時雇</t>
    <rPh sb="0" eb="2">
      <t>リンジ</t>
    </rPh>
    <rPh sb="2" eb="3">
      <t>ヤトイ</t>
    </rPh>
    <phoneticPr fontId="1"/>
  </si>
  <si>
    <t>生産内訳所得</t>
    <rPh sb="0" eb="2">
      <t>セイサン</t>
    </rPh>
    <rPh sb="2" eb="4">
      <t>ウチワケ</t>
    </rPh>
    <rPh sb="4" eb="6">
      <t>ショトク</t>
    </rPh>
    <phoneticPr fontId="1"/>
  </si>
  <si>
    <t>その他</t>
    <rPh sb="2" eb="3">
      <t>タ</t>
    </rPh>
    <phoneticPr fontId="1"/>
  </si>
  <si>
    <t>地代・賃借料</t>
    <rPh sb="0" eb="2">
      <t>チダイ</t>
    </rPh>
    <rPh sb="3" eb="6">
      <t>チンシャクリョウ</t>
    </rPh>
    <phoneticPr fontId="1"/>
  </si>
  <si>
    <t>専従者給与</t>
    <rPh sb="0" eb="3">
      <t>センジュウシャ</t>
    </rPh>
    <rPh sb="3" eb="5">
      <t>キュウヨ</t>
    </rPh>
    <phoneticPr fontId="1"/>
  </si>
  <si>
    <t>農具費</t>
    <rPh sb="0" eb="2">
      <t>ノウグ</t>
    </rPh>
    <rPh sb="2" eb="3">
      <t>ヒ</t>
    </rPh>
    <phoneticPr fontId="1"/>
  </si>
  <si>
    <t>雑費</t>
    <rPh sb="0" eb="2">
      <t>ザッピ</t>
    </rPh>
    <phoneticPr fontId="1"/>
  </si>
  <si>
    <t>農薬衛生費</t>
    <rPh sb="0" eb="2">
      <t>ノウヤク</t>
    </rPh>
    <rPh sb="2" eb="4">
      <t>エイセイ</t>
    </rPh>
    <rPh sb="4" eb="5">
      <t>ヒ</t>
    </rPh>
    <phoneticPr fontId="1"/>
  </si>
  <si>
    <t>円</t>
    <rPh sb="0" eb="1">
      <t>エン</t>
    </rPh>
    <phoneticPr fontId="1"/>
  </si>
  <si>
    <t>■全頁とも参考様式（例）ですので、実情に合うよう個別に編集してご活用ください。</t>
    <rPh sb="1" eb="2">
      <t>ゼン</t>
    </rPh>
    <rPh sb="2" eb="3">
      <t>ページ</t>
    </rPh>
    <rPh sb="5" eb="7">
      <t>サンコウ</t>
    </rPh>
    <rPh sb="7" eb="9">
      <t>ヨウシキ</t>
    </rPh>
    <rPh sb="10" eb="11">
      <t>レイ</t>
    </rPh>
    <rPh sb="17" eb="19">
      <t>ジツジョウ</t>
    </rPh>
    <rPh sb="20" eb="21">
      <t>ア</t>
    </rPh>
    <rPh sb="24" eb="26">
      <t>コベツ</t>
    </rPh>
    <rPh sb="27" eb="29">
      <t>ヘンシュウ</t>
    </rPh>
    <rPh sb="32" eb="34">
      <t>カツヨウ</t>
    </rPh>
    <phoneticPr fontId="1"/>
  </si>
  <si>
    <t>常時雇</t>
    <rPh sb="0" eb="2">
      <t>ジョウジ</t>
    </rPh>
    <rPh sb="2" eb="3">
      <t>ヤトイ</t>
    </rPh>
    <phoneticPr fontId="1"/>
  </si>
  <si>
    <t>人数　　人</t>
    <rPh sb="0" eb="2">
      <t>ニンズウ</t>
    </rPh>
    <rPh sb="4" eb="5">
      <t>ニン</t>
    </rPh>
    <phoneticPr fontId="1"/>
  </si>
  <si>
    <t>月〇〇〇〇〇円×12ヶ月＝</t>
    <rPh sb="0" eb="1">
      <t>ツキ</t>
    </rPh>
    <rPh sb="6" eb="7">
      <t>エン</t>
    </rPh>
    <rPh sb="11" eb="12">
      <t>ゲツ</t>
    </rPh>
    <phoneticPr fontId="1"/>
  </si>
  <si>
    <t>10a当たり490㎏</t>
    <phoneticPr fontId="1"/>
  </si>
  <si>
    <t>490㎏*50=24,500㎏</t>
    <phoneticPr fontId="1"/>
  </si>
  <si>
    <t>8,000,000円－6,630,000円＝</t>
    <rPh sb="9" eb="10">
      <t>エン</t>
    </rPh>
    <rPh sb="20" eb="21">
      <t>エン</t>
    </rPh>
    <phoneticPr fontId="1"/>
  </si>
  <si>
    <t>490kg÷30ｋｇ＝16袋</t>
    <rPh sb="13" eb="14">
      <t>フクロ</t>
    </rPh>
    <phoneticPr fontId="1"/>
  </si>
  <si>
    <t>16袋×50＝800袋</t>
    <rPh sb="2" eb="3">
      <t>フクロ</t>
    </rPh>
    <rPh sb="10" eb="11">
      <t>フクロ</t>
    </rPh>
    <phoneticPr fontId="1"/>
  </si>
  <si>
    <t>6,500円*800袋</t>
    <rPh sb="5" eb="6">
      <t>エン</t>
    </rPh>
    <rPh sb="10" eb="11">
      <t>タイ</t>
    </rPh>
    <phoneticPr fontId="1"/>
  </si>
  <si>
    <t>＝5,200,000円②</t>
    <rPh sb="10" eb="11">
      <t>エン</t>
    </rPh>
    <phoneticPr fontId="1"/>
  </si>
  <si>
    <t>5,200,000円－1,900,000円＝</t>
    <rPh sb="9" eb="10">
      <t>エン</t>
    </rPh>
    <rPh sb="20" eb="21">
      <t>エン</t>
    </rPh>
    <phoneticPr fontId="1"/>
  </si>
  <si>
    <t>14,000円</t>
    <rPh sb="6" eb="7">
      <t>エン</t>
    </rPh>
    <phoneticPr fontId="1"/>
  </si>
  <si>
    <t>10,000円</t>
    <rPh sb="6" eb="7">
      <t>エン</t>
    </rPh>
    <phoneticPr fontId="1"/>
  </si>
  <si>
    <t>電気代 500円
燃料費880円
維持管理費 3,900円
合計 5,280円</t>
    <rPh sb="0" eb="3">
      <t>デンキダイ</t>
    </rPh>
    <rPh sb="7" eb="8">
      <t>エン</t>
    </rPh>
    <rPh sb="9" eb="11">
      <t>ネンリョウ</t>
    </rPh>
    <rPh sb="11" eb="12">
      <t>ヒ</t>
    </rPh>
    <rPh sb="15" eb="16">
      <t>エン</t>
    </rPh>
    <rPh sb="17" eb="19">
      <t>イジ</t>
    </rPh>
    <rPh sb="19" eb="21">
      <t>カンリ</t>
    </rPh>
    <rPh sb="21" eb="22">
      <t>ヒ</t>
    </rPh>
    <rPh sb="28" eb="29">
      <t>エン</t>
    </rPh>
    <rPh sb="30" eb="32">
      <t>ゴウケイ</t>
    </rPh>
    <rPh sb="38" eb="39">
      <t>エン</t>
    </rPh>
    <phoneticPr fontId="1"/>
  </si>
  <si>
    <t>収入　14,000円×20＝280,000円
経費　5,000円×20＝100,000円
差引所得　280,000円－100,000円＝180,000円</t>
    <rPh sb="0" eb="2">
      <t>シュウニュウ</t>
    </rPh>
    <rPh sb="9" eb="10">
      <t>エン</t>
    </rPh>
    <rPh sb="21" eb="22">
      <t>エン</t>
    </rPh>
    <rPh sb="23" eb="25">
      <t>ケイヒ</t>
    </rPh>
    <rPh sb="31" eb="32">
      <t>エン</t>
    </rPh>
    <rPh sb="43" eb="44">
      <t>エン</t>
    </rPh>
    <rPh sb="45" eb="46">
      <t>サ</t>
    </rPh>
    <rPh sb="46" eb="47">
      <t>ヒ</t>
    </rPh>
    <rPh sb="47" eb="49">
      <t>ショトク</t>
    </rPh>
    <rPh sb="57" eb="58">
      <t>エン</t>
    </rPh>
    <rPh sb="66" eb="67">
      <t>エン</t>
    </rPh>
    <rPh sb="75" eb="76">
      <t>エン</t>
    </rPh>
    <phoneticPr fontId="1"/>
  </si>
  <si>
    <t>収入　10,000円×20＝200,000円
経費　5,000円×20＝100,000円
差引所得　200,000円－100,000円＝100,000円</t>
    <rPh sb="0" eb="2">
      <t>シュウニュウ</t>
    </rPh>
    <rPh sb="9" eb="10">
      <t>エン</t>
    </rPh>
    <rPh sb="21" eb="22">
      <t>エン</t>
    </rPh>
    <rPh sb="23" eb="25">
      <t>ケイヒ</t>
    </rPh>
    <rPh sb="31" eb="32">
      <t>エン</t>
    </rPh>
    <rPh sb="43" eb="44">
      <t>エン</t>
    </rPh>
    <rPh sb="45" eb="46">
      <t>サ</t>
    </rPh>
    <rPh sb="46" eb="47">
      <t>ヒ</t>
    </rPh>
    <rPh sb="47" eb="49">
      <t>ショトク</t>
    </rPh>
    <rPh sb="57" eb="58">
      <t>エン</t>
    </rPh>
    <rPh sb="66" eb="67">
      <t>エン</t>
    </rPh>
    <rPh sb="75" eb="76">
      <t>エン</t>
    </rPh>
    <phoneticPr fontId="1"/>
  </si>
  <si>
    <t>収入　23,000円×20＝460,000円
経費　5,280円×20＝105,600円
差引所得　460,000円－105,600円＝354,400円</t>
    <rPh sb="0" eb="2">
      <t>シュウニュウ</t>
    </rPh>
    <rPh sb="9" eb="10">
      <t>エン</t>
    </rPh>
    <rPh sb="21" eb="22">
      <t>エン</t>
    </rPh>
    <rPh sb="23" eb="25">
      <t>ケイヒ</t>
    </rPh>
    <rPh sb="31" eb="32">
      <t>エン</t>
    </rPh>
    <rPh sb="43" eb="44">
      <t>エン</t>
    </rPh>
    <rPh sb="45" eb="46">
      <t>サ</t>
    </rPh>
    <rPh sb="46" eb="47">
      <t>ヒ</t>
    </rPh>
    <rPh sb="47" eb="49">
      <t>ショトク</t>
    </rPh>
    <rPh sb="57" eb="58">
      <t>エン</t>
    </rPh>
    <rPh sb="66" eb="67">
      <t>エン</t>
    </rPh>
    <rPh sb="75" eb="76">
      <t>エン</t>
    </rPh>
    <phoneticPr fontId="1"/>
  </si>
  <si>
    <t>A-B=5,120,000</t>
    <phoneticPr fontId="1"/>
  </si>
  <si>
    <t>1,300,000円－850,000＝</t>
    <rPh sb="9" eb="10">
      <t>エン</t>
    </rPh>
    <phoneticPr fontId="1"/>
  </si>
  <si>
    <t>14,500,000円A</t>
    <rPh sb="10" eb="11">
      <t>エン</t>
    </rPh>
    <phoneticPr fontId="1"/>
  </si>
  <si>
    <t>9,380,000円B</t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</si>
</sst>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0&quot;円&quot;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2"/>
      <scheme val="minor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176" fontId="4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/>
    <xf numFmtId="0" fontId="6" fillId="0" borderId="14" xfId="0" applyFont="1" applyBorder="1"/>
    <xf numFmtId="0" fontId="6" fillId="0" borderId="12" xfId="0" applyFont="1" applyBorder="1"/>
    <xf numFmtId="176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/>
    <xf numFmtId="0" fontId="6" fillId="0" borderId="3" xfId="0" applyFont="1" applyBorder="1"/>
    <xf numFmtId="0" fontId="6" fillId="0" borderId="15" xfId="0" applyFont="1" applyBorder="1"/>
    <xf numFmtId="0" fontId="6" fillId="0" borderId="0" xfId="0" applyFont="1" applyBorder="1"/>
    <xf numFmtId="17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/>
    <xf numFmtId="0" fontId="6" fillId="0" borderId="2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vertical="center"/>
    </xf>
    <xf numFmtId="38" fontId="7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38" fontId="7" fillId="0" borderId="1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/>
    <xf numFmtId="0" fontId="5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top"/>
    </xf>
    <xf numFmtId="0" fontId="9" fillId="0" borderId="11" xfId="0" applyFont="1" applyBorder="1" applyAlignment="1">
      <alignment horizontal="right" vertical="top"/>
    </xf>
    <xf numFmtId="0" fontId="9" fillId="0" borderId="19" xfId="0" applyFont="1" applyBorder="1" applyAlignment="1">
      <alignment horizontal="right" vertical="top"/>
    </xf>
    <xf numFmtId="0" fontId="9" fillId="0" borderId="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38" fontId="7" fillId="0" borderId="2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 shrinkToFit="1"/>
    </xf>
    <xf numFmtId="177" fontId="6" fillId="0" borderId="4" xfId="1" applyNumberFormat="1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/>
    </xf>
    <xf numFmtId="177" fontId="6" fillId="0" borderId="4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17" fillId="0" borderId="15" xfId="1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0" fontId="17" fillId="0" borderId="21" xfId="0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/>
    <xf numFmtId="0" fontId="13" fillId="0" borderId="0" xfId="0" applyFont="1" applyAlignment="1"/>
    <xf numFmtId="0" fontId="13" fillId="0" borderId="9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177" fontId="7" fillId="0" borderId="1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8" sqref="C8"/>
    </sheetView>
  </sheetViews>
  <sheetFormatPr defaultRowHeight="14.25" x14ac:dyDescent="0.15"/>
  <cols>
    <col min="1" max="6" width="20.625" style="82" customWidth="1"/>
    <col min="7" max="16384" width="9" style="11"/>
  </cols>
  <sheetData>
    <row r="1" spans="1:6" ht="25.5" customHeight="1" x14ac:dyDescent="0.15">
      <c r="A1" s="109" t="s">
        <v>67</v>
      </c>
      <c r="B1" s="110"/>
      <c r="C1" s="110"/>
      <c r="D1" s="110"/>
      <c r="E1" s="110"/>
      <c r="F1" s="110"/>
    </row>
    <row r="2" spans="1:6" ht="44.25" customHeight="1" thickBot="1" x14ac:dyDescent="0.2">
      <c r="A2" s="86" t="s">
        <v>70</v>
      </c>
    </row>
    <row r="3" spans="1:6" ht="39" customHeight="1" x14ac:dyDescent="0.15">
      <c r="A3" s="84" t="s">
        <v>66</v>
      </c>
      <c r="B3" s="84" t="s">
        <v>72</v>
      </c>
      <c r="C3" s="84" t="s">
        <v>65</v>
      </c>
      <c r="D3" s="84" t="s">
        <v>64</v>
      </c>
      <c r="E3" s="83" t="s">
        <v>63</v>
      </c>
      <c r="F3" s="85" t="s">
        <v>62</v>
      </c>
    </row>
    <row r="4" spans="1:6" ht="19.5" customHeight="1" x14ac:dyDescent="0.15">
      <c r="A4" s="87"/>
      <c r="B4" s="88" t="s">
        <v>61</v>
      </c>
      <c r="C4" s="88" t="s">
        <v>61</v>
      </c>
      <c r="D4" s="88" t="s">
        <v>61</v>
      </c>
      <c r="E4" s="89" t="s">
        <v>61</v>
      </c>
      <c r="F4" s="90" t="s">
        <v>61</v>
      </c>
    </row>
    <row r="5" spans="1:6" ht="39" customHeight="1" x14ac:dyDescent="0.15">
      <c r="A5" s="94" t="s">
        <v>24</v>
      </c>
      <c r="B5" s="95">
        <f>生産!H7</f>
        <v>1370000</v>
      </c>
      <c r="C5" s="112">
        <v>1287000</v>
      </c>
      <c r="D5" s="112">
        <v>384000</v>
      </c>
      <c r="E5" s="96"/>
      <c r="F5" s="115">
        <v>4083400</v>
      </c>
    </row>
    <row r="6" spans="1:6" ht="39" customHeight="1" x14ac:dyDescent="0.15">
      <c r="A6" s="97" t="s">
        <v>68</v>
      </c>
      <c r="B6" s="69">
        <f>生産!H21</f>
        <v>3300000</v>
      </c>
      <c r="C6" s="113"/>
      <c r="D6" s="114"/>
      <c r="E6" s="98">
        <f>作業受託!F7</f>
        <v>634400</v>
      </c>
      <c r="F6" s="116"/>
    </row>
    <row r="7" spans="1:6" ht="39" customHeight="1" x14ac:dyDescent="0.15">
      <c r="A7" s="97" t="s">
        <v>69</v>
      </c>
      <c r="B7" s="69">
        <f>生産!H34</f>
        <v>450000</v>
      </c>
      <c r="C7" s="114"/>
      <c r="D7" s="69"/>
      <c r="E7" s="98"/>
      <c r="F7" s="117"/>
    </row>
    <row r="8" spans="1:6" ht="39" customHeight="1" x14ac:dyDescent="0.15">
      <c r="A8" s="91"/>
      <c r="B8" s="91"/>
      <c r="C8" s="91"/>
      <c r="D8" s="91"/>
      <c r="E8" s="92"/>
      <c r="F8" s="93"/>
    </row>
    <row r="9" spans="1:6" ht="39" customHeight="1" x14ac:dyDescent="0.15">
      <c r="A9" s="91"/>
      <c r="B9" s="91"/>
      <c r="C9" s="91"/>
      <c r="D9" s="91"/>
      <c r="E9" s="92"/>
      <c r="F9" s="93"/>
    </row>
    <row r="10" spans="1:6" ht="39" customHeight="1" thickBot="1" x14ac:dyDescent="0.2">
      <c r="A10" s="91" t="s">
        <v>60</v>
      </c>
      <c r="B10" s="69">
        <f>SUM(B5:B9)</f>
        <v>5120000</v>
      </c>
      <c r="C10" s="69">
        <v>1287000</v>
      </c>
      <c r="D10" s="69">
        <v>384000</v>
      </c>
      <c r="E10" s="98">
        <f>E6</f>
        <v>634400</v>
      </c>
      <c r="F10" s="99">
        <f>B10-C10-D10+E10</f>
        <v>4083400</v>
      </c>
    </row>
    <row r="12" spans="1:6" x14ac:dyDescent="0.15">
      <c r="C12" s="111" t="s">
        <v>80</v>
      </c>
      <c r="D12" s="111"/>
      <c r="E12" s="111"/>
      <c r="F12" s="111"/>
    </row>
  </sheetData>
  <mergeCells count="5">
    <mergeCell ref="A1:F1"/>
    <mergeCell ref="C12:F12"/>
    <mergeCell ref="C5:C7"/>
    <mergeCell ref="D5:D6"/>
    <mergeCell ref="F5:F7"/>
  </mergeCells>
  <phoneticPr fontId="1"/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7" zoomScaleNormal="100" workbookViewId="0">
      <selection activeCell="D39" sqref="D39"/>
    </sheetView>
  </sheetViews>
  <sheetFormatPr defaultRowHeight="13.5" x14ac:dyDescent="0.15"/>
  <cols>
    <col min="1" max="1" width="12" style="1" customWidth="1"/>
    <col min="2" max="2" width="9" style="1" customWidth="1"/>
    <col min="3" max="3" width="21.5" style="1" bestFit="1" customWidth="1"/>
    <col min="4" max="4" width="23" style="1" bestFit="1" customWidth="1"/>
    <col min="5" max="5" width="13.75" style="1" customWidth="1"/>
    <col min="6" max="6" width="12.625" style="1" customWidth="1"/>
    <col min="7" max="7" width="3" style="9" customWidth="1"/>
    <col min="8" max="8" width="41.75" style="1" bestFit="1" customWidth="1"/>
    <col min="9" max="16384" width="9" style="1"/>
  </cols>
  <sheetData>
    <row r="1" spans="1:8" ht="27" customHeight="1" x14ac:dyDescent="0.15">
      <c r="A1" s="76" t="s">
        <v>3</v>
      </c>
      <c r="B1" s="77" t="s">
        <v>39</v>
      </c>
    </row>
    <row r="2" spans="1:8" ht="18" customHeight="1" x14ac:dyDescent="0.15">
      <c r="A2" s="3" t="s">
        <v>0</v>
      </c>
      <c r="B2" s="3" t="s">
        <v>1</v>
      </c>
      <c r="C2" s="3" t="s">
        <v>7</v>
      </c>
      <c r="D2" s="3" t="s">
        <v>4</v>
      </c>
      <c r="E2" s="124" t="s">
        <v>5</v>
      </c>
      <c r="F2" s="125"/>
      <c r="G2" s="5"/>
      <c r="H2" s="3" t="s">
        <v>2</v>
      </c>
    </row>
    <row r="3" spans="1:8" ht="14.1" customHeight="1" x14ac:dyDescent="0.15">
      <c r="A3" s="12"/>
      <c r="B3" s="13"/>
      <c r="C3" s="12"/>
      <c r="D3" s="13"/>
      <c r="E3" s="14" t="s">
        <v>8</v>
      </c>
      <c r="F3" s="15">
        <v>200000</v>
      </c>
      <c r="G3" s="16"/>
      <c r="H3" s="16"/>
    </row>
    <row r="4" spans="1:8" ht="14.1" customHeight="1" x14ac:dyDescent="0.15">
      <c r="A4" s="17"/>
      <c r="B4" s="18"/>
      <c r="C4" s="17"/>
      <c r="D4" s="18"/>
      <c r="E4" s="19" t="s">
        <v>9</v>
      </c>
      <c r="F4" s="20">
        <v>800000</v>
      </c>
      <c r="G4" s="21"/>
      <c r="H4" s="21"/>
    </row>
    <row r="5" spans="1:8" ht="14.1" customHeight="1" x14ac:dyDescent="0.15">
      <c r="A5" s="17"/>
      <c r="B5" s="18"/>
      <c r="C5" s="17"/>
      <c r="D5" s="18"/>
      <c r="E5" s="19" t="s">
        <v>78</v>
      </c>
      <c r="F5" s="20">
        <v>780000</v>
      </c>
      <c r="G5" s="21"/>
      <c r="H5" s="21"/>
    </row>
    <row r="6" spans="1:8" ht="14.1" customHeight="1" x14ac:dyDescent="0.15">
      <c r="A6" s="17" t="s">
        <v>24</v>
      </c>
      <c r="B6" s="18" t="s">
        <v>40</v>
      </c>
      <c r="C6" s="17" t="s">
        <v>42</v>
      </c>
      <c r="D6" s="18" t="s">
        <v>26</v>
      </c>
      <c r="E6" s="19" t="s">
        <v>21</v>
      </c>
      <c r="F6" s="20">
        <v>800000</v>
      </c>
      <c r="G6" s="21"/>
      <c r="H6" s="105" t="s">
        <v>86</v>
      </c>
    </row>
    <row r="7" spans="1:8" ht="14.1" customHeight="1" x14ac:dyDescent="0.15">
      <c r="A7" s="17"/>
      <c r="B7" s="18"/>
      <c r="C7" s="17"/>
      <c r="D7" s="18" t="s">
        <v>41</v>
      </c>
      <c r="E7" s="19" t="s">
        <v>22</v>
      </c>
      <c r="F7" s="20">
        <v>700000</v>
      </c>
      <c r="G7" s="21"/>
      <c r="H7" s="106">
        <f>8000000-6630000</f>
        <v>1370000</v>
      </c>
    </row>
    <row r="8" spans="1:8" ht="14.1" customHeight="1" x14ac:dyDescent="0.15">
      <c r="A8" s="17"/>
      <c r="B8" s="18"/>
      <c r="C8" s="17"/>
      <c r="D8" s="18"/>
      <c r="E8" s="19" t="s">
        <v>76</v>
      </c>
      <c r="F8" s="100" t="s">
        <v>79</v>
      </c>
      <c r="G8" s="21"/>
      <c r="H8" s="21"/>
    </row>
    <row r="9" spans="1:8" ht="14.1" customHeight="1" x14ac:dyDescent="0.15">
      <c r="A9" s="17"/>
      <c r="B9" s="18"/>
      <c r="C9" s="17"/>
      <c r="D9" s="18"/>
      <c r="E9" s="19" t="s">
        <v>10</v>
      </c>
      <c r="F9" s="20">
        <v>1020000</v>
      </c>
      <c r="G9" s="21"/>
      <c r="H9" s="21"/>
    </row>
    <row r="10" spans="1:8" ht="14.1" customHeight="1" x14ac:dyDescent="0.15">
      <c r="A10" s="17"/>
      <c r="B10" s="18"/>
      <c r="C10" s="17"/>
      <c r="D10" s="18"/>
      <c r="E10" s="19" t="s">
        <v>12</v>
      </c>
      <c r="F10" s="20">
        <v>200000</v>
      </c>
      <c r="G10" s="21"/>
      <c r="H10" s="21"/>
    </row>
    <row r="11" spans="1:8" ht="14.1" customHeight="1" x14ac:dyDescent="0.15">
      <c r="A11" s="17"/>
      <c r="B11" s="18"/>
      <c r="C11" s="17"/>
      <c r="D11" s="18"/>
      <c r="E11" s="19" t="s">
        <v>74</v>
      </c>
      <c r="F11" s="20">
        <v>30000</v>
      </c>
      <c r="G11" s="21"/>
      <c r="H11" s="21"/>
    </row>
    <row r="12" spans="1:8" ht="14.1" customHeight="1" x14ac:dyDescent="0.15">
      <c r="A12" s="17"/>
      <c r="B12" s="18"/>
      <c r="C12" s="17"/>
      <c r="D12" s="18"/>
      <c r="E12" s="19" t="s">
        <v>75</v>
      </c>
      <c r="F12" s="20">
        <v>2000000</v>
      </c>
      <c r="G12" s="21"/>
      <c r="H12" s="21"/>
    </row>
    <row r="13" spans="1:8" ht="14.1" customHeight="1" x14ac:dyDescent="0.15">
      <c r="A13" s="17"/>
      <c r="B13" s="18"/>
      <c r="C13" s="17"/>
      <c r="D13" s="18"/>
      <c r="E13" s="19" t="s">
        <v>77</v>
      </c>
      <c r="F13" s="20">
        <v>100000</v>
      </c>
      <c r="G13" s="21"/>
      <c r="H13" s="21"/>
    </row>
    <row r="14" spans="1:8" ht="14.1" customHeight="1" x14ac:dyDescent="0.15">
      <c r="A14" s="17"/>
      <c r="B14" s="18"/>
      <c r="C14" s="17"/>
      <c r="D14" s="18"/>
      <c r="E14" s="19" t="s">
        <v>73</v>
      </c>
      <c r="F14" s="100" t="s">
        <v>79</v>
      </c>
      <c r="G14" s="21"/>
      <c r="H14" s="21"/>
    </row>
    <row r="15" spans="1:8" ht="14.1" customHeight="1" x14ac:dyDescent="0.15">
      <c r="A15" s="17"/>
      <c r="B15" s="18"/>
      <c r="C15" s="17"/>
      <c r="D15" s="18"/>
      <c r="E15" s="19"/>
      <c r="F15" s="100"/>
      <c r="G15" s="21"/>
      <c r="H15" s="21"/>
    </row>
    <row r="16" spans="1:8" ht="14.1" customHeight="1" x14ac:dyDescent="0.15">
      <c r="A16" s="22"/>
      <c r="B16" s="18"/>
      <c r="C16" s="22"/>
      <c r="D16" s="18"/>
      <c r="E16" s="101" t="s">
        <v>11</v>
      </c>
      <c r="F16" s="102">
        <f>SUM(F3:F14)</f>
        <v>6630000</v>
      </c>
      <c r="G16" s="23" t="s">
        <v>27</v>
      </c>
      <c r="H16" s="21"/>
    </row>
    <row r="17" spans="1:8" ht="14.1" customHeight="1" x14ac:dyDescent="0.15">
      <c r="A17" s="24"/>
      <c r="B17" s="25"/>
      <c r="C17" s="26"/>
      <c r="D17" s="25"/>
      <c r="E17" s="14" t="s">
        <v>8</v>
      </c>
      <c r="F17" s="15">
        <v>100000</v>
      </c>
      <c r="G17" s="27"/>
      <c r="H17" s="28"/>
    </row>
    <row r="18" spans="1:8" ht="14.1" customHeight="1" x14ac:dyDescent="0.15">
      <c r="A18" s="29"/>
      <c r="B18" s="30"/>
      <c r="C18" s="31"/>
      <c r="D18" s="30" t="s">
        <v>84</v>
      </c>
      <c r="E18" s="19" t="s">
        <v>9</v>
      </c>
      <c r="F18" s="20">
        <v>300000</v>
      </c>
      <c r="G18" s="32"/>
      <c r="H18" s="33"/>
    </row>
    <row r="19" spans="1:8" ht="14.1" customHeight="1" x14ac:dyDescent="0.15">
      <c r="A19" s="29"/>
      <c r="B19" s="30"/>
      <c r="C19" s="34"/>
      <c r="D19" s="38" t="s">
        <v>85</v>
      </c>
      <c r="E19" s="19" t="s">
        <v>78</v>
      </c>
      <c r="F19" s="20">
        <v>330000</v>
      </c>
      <c r="G19" s="32"/>
      <c r="H19" s="33"/>
    </row>
    <row r="20" spans="1:8" ht="14.1" customHeight="1" x14ac:dyDescent="0.15">
      <c r="A20" s="35" t="s">
        <v>25</v>
      </c>
      <c r="B20" s="36" t="s">
        <v>43</v>
      </c>
      <c r="C20" s="37" t="s">
        <v>89</v>
      </c>
      <c r="D20" s="38"/>
      <c r="E20" s="19" t="s">
        <v>21</v>
      </c>
      <c r="F20" s="20">
        <v>350000</v>
      </c>
      <c r="G20" s="32"/>
      <c r="H20" s="107" t="s">
        <v>91</v>
      </c>
    </row>
    <row r="21" spans="1:8" ht="14.1" customHeight="1" x14ac:dyDescent="0.15">
      <c r="A21" s="19"/>
      <c r="B21" s="38"/>
      <c r="C21" s="39" t="s">
        <v>90</v>
      </c>
      <c r="D21" s="38" t="s">
        <v>87</v>
      </c>
      <c r="E21" s="19" t="s">
        <v>22</v>
      </c>
      <c r="F21" s="20">
        <v>300000</v>
      </c>
      <c r="G21" s="32"/>
      <c r="H21" s="108">
        <f>5200000-1900000</f>
        <v>3300000</v>
      </c>
    </row>
    <row r="22" spans="1:8" ht="14.1" customHeight="1" x14ac:dyDescent="0.15">
      <c r="A22" s="19"/>
      <c r="B22" s="38"/>
      <c r="C22" s="41"/>
      <c r="D22" s="73" t="s">
        <v>88</v>
      </c>
      <c r="E22" s="19" t="s">
        <v>10</v>
      </c>
      <c r="F22" s="20">
        <v>450000</v>
      </c>
      <c r="G22" s="32"/>
      <c r="H22" s="40"/>
    </row>
    <row r="23" spans="1:8" ht="14.1" customHeight="1" x14ac:dyDescent="0.15">
      <c r="A23" s="19"/>
      <c r="B23" s="38"/>
      <c r="C23" s="41"/>
      <c r="D23" s="38"/>
      <c r="E23" s="19" t="s">
        <v>12</v>
      </c>
      <c r="F23" s="20">
        <v>70000</v>
      </c>
      <c r="G23" s="32"/>
      <c r="H23" s="40"/>
    </row>
    <row r="24" spans="1:8" ht="14.1" customHeight="1" x14ac:dyDescent="0.15">
      <c r="A24" s="19"/>
      <c r="B24" s="38"/>
      <c r="C24" s="41"/>
      <c r="D24" s="38"/>
      <c r="E24" s="19" t="s">
        <v>74</v>
      </c>
      <c r="F24" s="20">
        <v>0</v>
      </c>
      <c r="G24" s="32"/>
      <c r="H24" s="40"/>
    </row>
    <row r="25" spans="1:8" ht="14.1" customHeight="1" x14ac:dyDescent="0.15">
      <c r="A25" s="19"/>
      <c r="B25" s="38"/>
      <c r="C25" s="41"/>
      <c r="D25" s="38"/>
      <c r="E25" s="19" t="s">
        <v>75</v>
      </c>
      <c r="F25" s="100" t="s">
        <v>79</v>
      </c>
      <c r="G25" s="32"/>
      <c r="H25" s="40"/>
    </row>
    <row r="26" spans="1:8" ht="14.1" customHeight="1" x14ac:dyDescent="0.15">
      <c r="A26" s="19"/>
      <c r="B26" s="38"/>
      <c r="C26" s="41"/>
      <c r="D26" s="38"/>
      <c r="E26" s="19" t="s">
        <v>77</v>
      </c>
      <c r="F26" s="100" t="s">
        <v>79</v>
      </c>
      <c r="G26" s="32"/>
      <c r="H26" s="40"/>
    </row>
    <row r="27" spans="1:8" ht="14.1" customHeight="1" x14ac:dyDescent="0.15">
      <c r="A27" s="19"/>
      <c r="B27" s="38"/>
      <c r="C27" s="41"/>
      <c r="D27" s="38"/>
      <c r="E27" s="19" t="s">
        <v>73</v>
      </c>
      <c r="F27" s="100" t="s">
        <v>79</v>
      </c>
      <c r="G27" s="32"/>
      <c r="H27" s="40"/>
    </row>
    <row r="28" spans="1:8" ht="14.1" customHeight="1" x14ac:dyDescent="0.15">
      <c r="A28" s="19"/>
      <c r="B28" s="38"/>
      <c r="C28" s="41"/>
      <c r="D28" s="38"/>
      <c r="E28" s="19"/>
      <c r="F28" s="100"/>
      <c r="G28" s="32"/>
      <c r="H28" s="40"/>
    </row>
    <row r="29" spans="1:8" ht="14.1" customHeight="1" x14ac:dyDescent="0.15">
      <c r="A29" s="42"/>
      <c r="B29" s="43"/>
      <c r="C29" s="44"/>
      <c r="D29" s="43"/>
      <c r="E29" s="101" t="s">
        <v>11</v>
      </c>
      <c r="F29" s="102">
        <f>SUM(F17:F27)</f>
        <v>1900000</v>
      </c>
      <c r="G29" s="45" t="s">
        <v>23</v>
      </c>
      <c r="H29" s="46"/>
    </row>
    <row r="30" spans="1:8" ht="14.1" customHeight="1" x14ac:dyDescent="0.15">
      <c r="A30" s="14"/>
      <c r="B30" s="47"/>
      <c r="C30" s="48"/>
      <c r="D30" s="47"/>
      <c r="E30" s="14" t="s">
        <v>8</v>
      </c>
      <c r="F30" s="15">
        <v>80000</v>
      </c>
      <c r="G30" s="27"/>
      <c r="H30" s="49"/>
    </row>
    <row r="31" spans="1:8" ht="14.1" customHeight="1" x14ac:dyDescent="0.15">
      <c r="A31" s="19"/>
      <c r="B31" s="38"/>
      <c r="C31" s="41"/>
      <c r="D31" s="38"/>
      <c r="E31" s="19" t="s">
        <v>9</v>
      </c>
      <c r="F31" s="20">
        <v>100000</v>
      </c>
      <c r="G31" s="32"/>
      <c r="H31" s="40"/>
    </row>
    <row r="32" spans="1:8" ht="14.1" customHeight="1" x14ac:dyDescent="0.15">
      <c r="A32" s="19"/>
      <c r="B32" s="38"/>
      <c r="C32" s="50"/>
      <c r="D32" s="38"/>
      <c r="E32" s="19" t="s">
        <v>78</v>
      </c>
      <c r="F32" s="20">
        <v>50000</v>
      </c>
      <c r="G32" s="32"/>
      <c r="H32" s="40"/>
    </row>
    <row r="33" spans="1:8" ht="14.1" customHeight="1" x14ac:dyDescent="0.15">
      <c r="A33" s="35" t="s">
        <v>19</v>
      </c>
      <c r="B33" s="36" t="s">
        <v>56</v>
      </c>
      <c r="C33" s="37" t="s">
        <v>45</v>
      </c>
      <c r="D33" s="38" t="s">
        <v>20</v>
      </c>
      <c r="E33" s="19" t="s">
        <v>21</v>
      </c>
      <c r="F33" s="20">
        <v>80000</v>
      </c>
      <c r="G33" s="32"/>
      <c r="H33" s="107" t="s">
        <v>99</v>
      </c>
    </row>
    <row r="34" spans="1:8" ht="14.1" customHeight="1" x14ac:dyDescent="0.15">
      <c r="A34" s="19"/>
      <c r="B34" s="38"/>
      <c r="C34" s="39" t="s">
        <v>46</v>
      </c>
      <c r="D34" s="38" t="s">
        <v>44</v>
      </c>
      <c r="E34" s="19" t="s">
        <v>22</v>
      </c>
      <c r="F34" s="20">
        <v>60000</v>
      </c>
      <c r="G34" s="32"/>
      <c r="H34" s="108">
        <f>450000</f>
        <v>450000</v>
      </c>
    </row>
    <row r="35" spans="1:8" ht="14.1" customHeight="1" x14ac:dyDescent="0.15">
      <c r="A35" s="29"/>
      <c r="B35" s="30"/>
      <c r="C35" s="31"/>
      <c r="D35" s="30"/>
      <c r="E35" s="19" t="s">
        <v>10</v>
      </c>
      <c r="F35" s="20">
        <v>130000</v>
      </c>
      <c r="G35" s="32"/>
      <c r="H35" s="33"/>
    </row>
    <row r="36" spans="1:8" ht="14.1" customHeight="1" x14ac:dyDescent="0.15">
      <c r="A36" s="29"/>
      <c r="B36" s="30"/>
      <c r="C36" s="31"/>
      <c r="D36" s="30"/>
      <c r="E36" s="19" t="s">
        <v>12</v>
      </c>
      <c r="F36" s="20">
        <v>300000</v>
      </c>
      <c r="G36" s="32"/>
      <c r="H36" s="33"/>
    </row>
    <row r="37" spans="1:8" ht="14.1" customHeight="1" x14ac:dyDescent="0.15">
      <c r="A37" s="29"/>
      <c r="B37" s="30"/>
      <c r="C37" s="31"/>
      <c r="D37" s="30"/>
      <c r="E37" s="19" t="s">
        <v>74</v>
      </c>
      <c r="F37" s="20">
        <v>0</v>
      </c>
      <c r="G37" s="32"/>
      <c r="H37" s="33"/>
    </row>
    <row r="38" spans="1:8" ht="14.1" customHeight="1" x14ac:dyDescent="0.15">
      <c r="A38" s="29"/>
      <c r="B38" s="30"/>
      <c r="C38" s="31"/>
      <c r="D38" s="30"/>
      <c r="E38" s="19" t="s">
        <v>75</v>
      </c>
      <c r="F38" s="100" t="s">
        <v>79</v>
      </c>
      <c r="G38" s="32"/>
      <c r="H38" s="33"/>
    </row>
    <row r="39" spans="1:8" ht="14.1" customHeight="1" x14ac:dyDescent="0.15">
      <c r="A39" s="29"/>
      <c r="B39" s="30"/>
      <c r="C39" s="31"/>
      <c r="D39" s="30"/>
      <c r="E39" s="19" t="s">
        <v>77</v>
      </c>
      <c r="F39" s="103">
        <v>50000</v>
      </c>
      <c r="G39" s="32"/>
      <c r="H39" s="33"/>
    </row>
    <row r="40" spans="1:8" ht="14.1" customHeight="1" x14ac:dyDescent="0.15">
      <c r="A40" s="29"/>
      <c r="B40" s="30"/>
      <c r="C40" s="31"/>
      <c r="D40" s="30"/>
      <c r="E40" s="19" t="s">
        <v>73</v>
      </c>
      <c r="F40" s="100" t="s">
        <v>79</v>
      </c>
      <c r="G40" s="32"/>
      <c r="H40" s="33"/>
    </row>
    <row r="41" spans="1:8" ht="14.1" customHeight="1" x14ac:dyDescent="0.15">
      <c r="A41" s="29"/>
      <c r="B41" s="30"/>
      <c r="C41" s="31"/>
      <c r="D41" s="30"/>
      <c r="E41" s="19"/>
      <c r="F41" s="100"/>
      <c r="G41" s="32"/>
      <c r="H41" s="33"/>
    </row>
    <row r="42" spans="1:8" ht="14.1" customHeight="1" x14ac:dyDescent="0.15">
      <c r="A42" s="51"/>
      <c r="B42" s="52"/>
      <c r="C42" s="53"/>
      <c r="D42" s="52"/>
      <c r="E42" s="101" t="s">
        <v>11</v>
      </c>
      <c r="F42" s="102">
        <f>SUM(F30:F40)</f>
        <v>850000</v>
      </c>
      <c r="G42" s="45" t="s">
        <v>33</v>
      </c>
      <c r="H42" s="54"/>
    </row>
    <row r="43" spans="1:8" ht="14.1" customHeight="1" x14ac:dyDescent="0.15">
      <c r="A43" s="120" t="s">
        <v>28</v>
      </c>
      <c r="B43" s="121"/>
      <c r="C43" s="55" t="s">
        <v>32</v>
      </c>
      <c r="D43" s="25"/>
      <c r="E43" s="126" t="s">
        <v>32</v>
      </c>
      <c r="F43" s="127"/>
      <c r="G43" s="128"/>
      <c r="H43" s="118" t="s">
        <v>98</v>
      </c>
    </row>
    <row r="44" spans="1:8" ht="14.1" customHeight="1" x14ac:dyDescent="0.15">
      <c r="A44" s="122"/>
      <c r="B44" s="123"/>
      <c r="C44" s="56" t="s">
        <v>100</v>
      </c>
      <c r="D44" s="52"/>
      <c r="E44" s="129" t="s">
        <v>101</v>
      </c>
      <c r="F44" s="130"/>
      <c r="G44" s="131"/>
      <c r="H44" s="119"/>
    </row>
    <row r="45" spans="1:8" ht="14.1" customHeight="1" x14ac:dyDescent="0.15">
      <c r="F45" s="6"/>
      <c r="G45" s="10"/>
    </row>
    <row r="46" spans="1:8" ht="14.1" customHeight="1" x14ac:dyDescent="0.15">
      <c r="F46" s="6"/>
      <c r="G46" s="10"/>
    </row>
    <row r="47" spans="1:8" ht="14.1" customHeight="1" x14ac:dyDescent="0.15">
      <c r="F47" s="6"/>
      <c r="G47" s="10"/>
    </row>
    <row r="48" spans="1:8" ht="14.1" customHeight="1" x14ac:dyDescent="0.15">
      <c r="F48" s="6"/>
      <c r="G48" s="10"/>
    </row>
    <row r="49" spans="6:7" ht="14.1" customHeight="1" x14ac:dyDescent="0.15">
      <c r="F49" s="6"/>
      <c r="G49" s="10"/>
    </row>
    <row r="50" spans="6:7" ht="14.1" customHeight="1" x14ac:dyDescent="0.15">
      <c r="F50" s="6"/>
      <c r="G50" s="10"/>
    </row>
    <row r="51" spans="6:7" x14ac:dyDescent="0.15">
      <c r="F51" s="6"/>
      <c r="G51" s="10"/>
    </row>
    <row r="52" spans="6:7" x14ac:dyDescent="0.15">
      <c r="F52" s="6"/>
      <c r="G52" s="10"/>
    </row>
    <row r="53" spans="6:7" x14ac:dyDescent="0.15">
      <c r="F53" s="6"/>
      <c r="G53" s="10"/>
    </row>
    <row r="54" spans="6:7" x14ac:dyDescent="0.15">
      <c r="F54" s="6"/>
      <c r="G54" s="10"/>
    </row>
  </sheetData>
  <mergeCells count="5">
    <mergeCell ref="H43:H44"/>
    <mergeCell ref="A43:B44"/>
    <mergeCell ref="E2:F2"/>
    <mergeCell ref="E43:G43"/>
    <mergeCell ref="E44:G44"/>
  </mergeCells>
  <phoneticPr fontId="1"/>
  <printOptions horizontalCentered="1"/>
  <pageMargins left="0.11811023622047245" right="0.11811023622047245" top="0.35433070866141736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9" sqref="D9"/>
    </sheetView>
  </sheetViews>
  <sheetFormatPr defaultRowHeight="13.5" x14ac:dyDescent="0.15"/>
  <cols>
    <col min="1" max="1" width="18.5" style="1" customWidth="1"/>
    <col min="2" max="2" width="9.125" style="1" bestFit="1" customWidth="1"/>
    <col min="3" max="3" width="17.25" style="1" customWidth="1"/>
    <col min="4" max="4" width="9" style="1"/>
    <col min="5" max="5" width="17.5" style="1" customWidth="1"/>
    <col min="6" max="16384" width="9" style="1"/>
  </cols>
  <sheetData>
    <row r="1" spans="1:5" ht="21" customHeight="1" x14ac:dyDescent="0.2">
      <c r="A1" s="78" t="s">
        <v>18</v>
      </c>
      <c r="B1" s="79" t="s">
        <v>39</v>
      </c>
    </row>
    <row r="2" spans="1:5" ht="10.5" customHeight="1" x14ac:dyDescent="0.2">
      <c r="A2" s="74"/>
      <c r="B2" s="61"/>
    </row>
    <row r="3" spans="1:5" s="11" customFormat="1" ht="24.95" customHeight="1" x14ac:dyDescent="0.15">
      <c r="A3" s="4" t="s">
        <v>14</v>
      </c>
      <c r="B3" s="4" t="s">
        <v>17</v>
      </c>
      <c r="C3" s="4" t="s">
        <v>13</v>
      </c>
      <c r="D3" s="4" t="s">
        <v>15</v>
      </c>
      <c r="E3" s="4" t="s">
        <v>16</v>
      </c>
    </row>
    <row r="4" spans="1:5" s="7" customFormat="1" ht="24.95" customHeight="1" x14ac:dyDescent="0.15">
      <c r="A4" s="62" t="s">
        <v>34</v>
      </c>
      <c r="B4" s="62">
        <v>1</v>
      </c>
      <c r="C4" s="63">
        <v>5000000</v>
      </c>
      <c r="D4" s="62">
        <v>7</v>
      </c>
      <c r="E4" s="64">
        <f>ROUNDUP(C4/D4,-3)</f>
        <v>715000</v>
      </c>
    </row>
    <row r="5" spans="1:5" s="7" customFormat="1" ht="24.95" customHeight="1" x14ac:dyDescent="0.15">
      <c r="A5" s="62" t="s">
        <v>35</v>
      </c>
      <c r="B5" s="62">
        <v>1</v>
      </c>
      <c r="C5" s="63">
        <v>4000000</v>
      </c>
      <c r="D5" s="62">
        <v>7</v>
      </c>
      <c r="E5" s="64">
        <f>ROUNDUP(C5/D5,-3)</f>
        <v>572000</v>
      </c>
    </row>
    <row r="6" spans="1:5" s="7" customFormat="1" ht="24.95" customHeight="1" x14ac:dyDescent="0.15">
      <c r="A6" s="132" t="s">
        <v>11</v>
      </c>
      <c r="B6" s="132"/>
      <c r="C6" s="132"/>
      <c r="D6" s="132"/>
      <c r="E6" s="65">
        <f>SUM(E4:E5)</f>
        <v>1287000</v>
      </c>
    </row>
  </sheetData>
  <mergeCells count="1">
    <mergeCell ref="A6:D6"/>
  </mergeCells>
  <phoneticPr fontId="1"/>
  <pageMargins left="0.7" right="0.7" top="0.75" bottom="0.75" header="0.3" footer="0.3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7" zoomScaleNormal="100" workbookViewId="0">
      <selection activeCell="D9" sqref="D9"/>
    </sheetView>
  </sheetViews>
  <sheetFormatPr defaultRowHeight="13.5" x14ac:dyDescent="0.15"/>
  <cols>
    <col min="1" max="1" width="3.625" style="1" customWidth="1"/>
    <col min="2" max="2" width="20.25" style="1" customWidth="1"/>
    <col min="3" max="3" width="56.75" style="1" customWidth="1"/>
    <col min="4" max="16384" width="9" style="1"/>
  </cols>
  <sheetData>
    <row r="1" spans="1:3" ht="28.5" customHeight="1" x14ac:dyDescent="0.2">
      <c r="A1" s="80" t="s">
        <v>57</v>
      </c>
      <c r="B1" s="72"/>
      <c r="C1" s="2"/>
    </row>
    <row r="2" spans="1:3" ht="9.75" customHeight="1" x14ac:dyDescent="0.15">
      <c r="B2" s="58"/>
      <c r="C2" s="8"/>
    </row>
    <row r="3" spans="1:3" ht="27.75" customHeight="1" x14ac:dyDescent="0.15">
      <c r="A3" s="135" t="s">
        <v>81</v>
      </c>
      <c r="B3" s="136"/>
      <c r="C3" s="137"/>
    </row>
    <row r="4" spans="1:3" ht="27.75" customHeight="1" x14ac:dyDescent="0.15">
      <c r="A4" s="138" t="s">
        <v>82</v>
      </c>
      <c r="B4" s="139"/>
      <c r="C4" s="57" t="s">
        <v>83</v>
      </c>
    </row>
    <row r="5" spans="1:3" ht="27.75" customHeight="1" x14ac:dyDescent="0.15">
      <c r="A5" s="29"/>
      <c r="B5" s="104"/>
      <c r="C5" s="57"/>
    </row>
    <row r="6" spans="1:3" ht="27.75" customHeight="1" x14ac:dyDescent="0.15">
      <c r="A6" s="29"/>
      <c r="B6" s="104"/>
      <c r="C6" s="57"/>
    </row>
    <row r="7" spans="1:3" ht="27.75" customHeight="1" x14ac:dyDescent="0.15">
      <c r="A7" s="51"/>
      <c r="B7" s="59"/>
      <c r="C7" s="60"/>
    </row>
    <row r="8" spans="1:3" ht="27.75" customHeight="1" x14ac:dyDescent="0.15">
      <c r="A8" s="133" t="s">
        <v>6</v>
      </c>
      <c r="B8" s="134"/>
      <c r="C8" s="75"/>
    </row>
    <row r="9" spans="1:3" ht="27.95" customHeight="1" x14ac:dyDescent="0.15">
      <c r="A9" s="135" t="s">
        <v>71</v>
      </c>
      <c r="B9" s="136"/>
      <c r="C9" s="137"/>
    </row>
    <row r="10" spans="1:3" ht="27.95" customHeight="1" x14ac:dyDescent="0.15">
      <c r="A10" s="138" t="s">
        <v>29</v>
      </c>
      <c r="B10" s="139"/>
      <c r="C10" s="57"/>
    </row>
    <row r="11" spans="1:3" ht="27.95" customHeight="1" x14ac:dyDescent="0.15">
      <c r="A11" s="29"/>
      <c r="B11" s="58" t="s">
        <v>30</v>
      </c>
      <c r="C11" s="57" t="s">
        <v>36</v>
      </c>
    </row>
    <row r="12" spans="1:3" ht="27.95" customHeight="1" x14ac:dyDescent="0.15">
      <c r="A12" s="29"/>
      <c r="B12" s="58" t="s">
        <v>31</v>
      </c>
      <c r="C12" s="57" t="s">
        <v>37</v>
      </c>
    </row>
    <row r="13" spans="1:3" ht="27.95" customHeight="1" x14ac:dyDescent="0.15">
      <c r="A13" s="51"/>
      <c r="B13" s="59"/>
      <c r="C13" s="60"/>
    </row>
    <row r="14" spans="1:3" ht="27.95" customHeight="1" x14ac:dyDescent="0.15">
      <c r="A14" s="133" t="s">
        <v>6</v>
      </c>
      <c r="B14" s="134"/>
      <c r="C14" s="75" t="s">
        <v>38</v>
      </c>
    </row>
    <row r="15" spans="1:3" ht="27.95" customHeight="1" x14ac:dyDescent="0.15"/>
  </sheetData>
  <mergeCells count="6">
    <mergeCell ref="A14:B14"/>
    <mergeCell ref="A9:C9"/>
    <mergeCell ref="A10:B10"/>
    <mergeCell ref="A3:C3"/>
    <mergeCell ref="A4:B4"/>
    <mergeCell ref="A8:B8"/>
  </mergeCells>
  <phoneticPr fontId="1"/>
  <pageMargins left="0.70866141732283472" right="0.11811023622047245" top="0.55118110236220474" bottom="0.55118110236220474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7" sqref="C7"/>
    </sheetView>
  </sheetViews>
  <sheetFormatPr defaultRowHeight="14.25" x14ac:dyDescent="0.15"/>
  <cols>
    <col min="1" max="1" width="8.875" style="67" bestFit="1" customWidth="1"/>
    <col min="2" max="2" width="11.875" style="67" bestFit="1" customWidth="1"/>
    <col min="3" max="3" width="16.5" style="67" bestFit="1" customWidth="1"/>
    <col min="4" max="4" width="23.5" style="67" bestFit="1" customWidth="1"/>
    <col min="5" max="5" width="54.875" style="67" bestFit="1" customWidth="1"/>
    <col min="6" max="6" width="16.75" style="67" bestFit="1" customWidth="1"/>
    <col min="7" max="16384" width="9" style="67"/>
  </cols>
  <sheetData>
    <row r="1" spans="1:6" ht="21" customHeight="1" x14ac:dyDescent="0.2">
      <c r="A1" s="140" t="s">
        <v>59</v>
      </c>
      <c r="B1" s="141"/>
      <c r="C1" s="141"/>
    </row>
    <row r="2" spans="1:6" ht="24.75" customHeight="1" x14ac:dyDescent="0.15">
      <c r="E2" s="142" t="s">
        <v>58</v>
      </c>
      <c r="F2" s="143"/>
    </row>
    <row r="3" spans="1:6" ht="23.25" customHeight="1" x14ac:dyDescent="0.15">
      <c r="A3" s="81" t="s">
        <v>47</v>
      </c>
      <c r="B3" s="81" t="s">
        <v>48</v>
      </c>
      <c r="C3" s="81" t="s">
        <v>49</v>
      </c>
      <c r="D3" s="81" t="s">
        <v>50</v>
      </c>
      <c r="E3" s="81" t="s">
        <v>2</v>
      </c>
      <c r="F3" s="81" t="s">
        <v>51</v>
      </c>
    </row>
    <row r="4" spans="1:6" ht="60.75" customHeight="1" x14ac:dyDescent="0.15">
      <c r="A4" s="66" t="s">
        <v>52</v>
      </c>
      <c r="B4" s="69">
        <v>200</v>
      </c>
      <c r="C4" s="69" t="s">
        <v>92</v>
      </c>
      <c r="D4" s="70" t="s">
        <v>53</v>
      </c>
      <c r="E4" s="70" t="s">
        <v>95</v>
      </c>
      <c r="F4" s="71">
        <v>180000</v>
      </c>
    </row>
    <row r="5" spans="1:6" ht="60.75" customHeight="1" x14ac:dyDescent="0.15">
      <c r="A5" s="66" t="s">
        <v>54</v>
      </c>
      <c r="B5" s="69">
        <v>200</v>
      </c>
      <c r="C5" s="69" t="s">
        <v>93</v>
      </c>
      <c r="D5" s="70" t="s">
        <v>53</v>
      </c>
      <c r="E5" s="70" t="s">
        <v>96</v>
      </c>
      <c r="F5" s="71">
        <v>100000</v>
      </c>
    </row>
    <row r="6" spans="1:6" ht="60.75" customHeight="1" x14ac:dyDescent="0.15">
      <c r="A6" s="66" t="s">
        <v>55</v>
      </c>
      <c r="B6" s="69">
        <v>200</v>
      </c>
      <c r="C6" s="144">
        <v>23000</v>
      </c>
      <c r="D6" s="70" t="s">
        <v>94</v>
      </c>
      <c r="E6" s="70" t="s">
        <v>97</v>
      </c>
      <c r="F6" s="71">
        <v>354400</v>
      </c>
    </row>
    <row r="7" spans="1:6" ht="60.75" customHeight="1" x14ac:dyDescent="0.15">
      <c r="A7" s="81" t="s">
        <v>6</v>
      </c>
      <c r="B7" s="71"/>
      <c r="C7" s="68"/>
      <c r="D7" s="68"/>
      <c r="E7" s="68"/>
      <c r="F7" s="71">
        <f>SUM(F4:F6)</f>
        <v>634400</v>
      </c>
    </row>
  </sheetData>
  <mergeCells count="2">
    <mergeCell ref="A1:C1"/>
    <mergeCell ref="E2:F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総合計</vt:lpstr>
      <vt:lpstr>生産</vt:lpstr>
      <vt:lpstr>減価償却費</vt:lpstr>
      <vt:lpstr>雇人費</vt:lpstr>
      <vt:lpstr>作業受託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2020-10-02T09:48:51Z</dcterms:modified>
</cp:coreProperties>
</file>