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10" tabRatio="844"/>
  </bookViews>
  <sheets>
    <sheet name="事業所の推移・従業員数の推移" sheetId="1" r:id="rId1"/>
    <sheet name="事業所の概要" sheetId="2" r:id="rId2"/>
    <sheet name="地区別事業所・従業者の状況" sheetId="3" r:id="rId3"/>
    <sheet name="工業の推移" sheetId="4" r:id="rId4"/>
    <sheet name="工業の概要" sheetId="5" r:id="rId5"/>
    <sheet name="工業の産業分類別事業所数の推移" sheetId="6" r:id="rId6"/>
    <sheet name="工業の従業者規模別推移" sheetId="7" r:id="rId7"/>
    <sheet name="労働力状態、男女別１５歳以上人口" sheetId="18" r:id="rId8"/>
    <sheet name="産業・年齢別15歳以上就業者数" sheetId="19" r:id="rId9"/>
    <sheet name="常住地・従業地・通学地人口及び就業者数" sheetId="20" r:id="rId10"/>
    <sheet name="産業（大分類）別15歳以上就業者数" sheetId="21" r:id="rId11"/>
  </sheets>
  <definedNames>
    <definedName name="_xlnm.Print_Area" localSheetId="0">'事業所の推移・従業員数の推移'!$A$1:$M$27</definedName>
    <definedName name="_xlnm.Print_Area" localSheetId="1">事業所の概要!$A$1:$S$31</definedName>
    <definedName name="_xlnm.Print_Area" localSheetId="2">'地区別事業所・従業者の状況'!$A$1:$I$21</definedName>
    <definedName name="_xlnm.Print_Area" localSheetId="3">工業の推移!$A$1:$H$25</definedName>
    <definedName name="_xlnm.Print_Area" localSheetId="4">工業の概要!$A$1:$J$27</definedName>
    <definedName name="_xlnm._FilterDatabase" localSheetId="5" hidden="1">工業の産業分類別事業所数の推移!$B$1:$N$27</definedName>
    <definedName name="_xlnm.Print_Area" localSheetId="5">工業の産業分類別事業所数の推移!$A$1:$N$28</definedName>
    <definedName name="_xlnm._FilterDatabase" localSheetId="6" hidden="1">工業の従業者規模別推移!$A$3:$H$3</definedName>
    <definedName name="_xlnm.Print_Area" localSheetId="6">工業の従業者規模別推移!$A$1:$H$37</definedName>
    <definedName name="_xlnm.Print_Area" localSheetId="7">'労働力状態、男女別１５歳以上人口'!$A$1:$K$34</definedName>
    <definedName name="_xlnm.Print_Area" localSheetId="8">'産業・年齢別15歳以上就業者数'!$A$1:$Q$25</definedName>
    <definedName name="_xlnm.Print_Area" localSheetId="10">'産業（大分類）別15歳以上就業者数'!$A$1:$T$23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<sst xmlns="http://schemas.openxmlformats.org/spreadsheetml/2006/main" xmlns:r="http://schemas.openxmlformats.org/officeDocument/2006/relationships" count="347" uniqueCount="347">
  <si>
    <t xml:space="preserve">
４年</t>
    <rPh sb="2" eb="3">
      <t>ネン</t>
    </rPh>
    <phoneticPr fontId="11"/>
  </si>
  <si>
    <t>情報通信業</t>
    <rPh sb="0" eb="2">
      <t>ジョウホウ</t>
    </rPh>
    <rPh sb="2" eb="5">
      <t>ツウシンギョウ</t>
    </rPh>
    <phoneticPr fontId="11"/>
  </si>
  <si>
    <t>電気機械器具製造業</t>
    <rPh sb="0" eb="2">
      <t>デンキ</t>
    </rPh>
    <rPh sb="2" eb="4">
      <t>キカイ</t>
    </rPh>
    <rPh sb="4" eb="6">
      <t>キグ</t>
    </rPh>
    <rPh sb="6" eb="9">
      <t>セイゾウギョウ</t>
    </rPh>
    <phoneticPr fontId="11"/>
  </si>
  <si>
    <t>　　2)　従業地・通学地「不詳」を含む。</t>
    <rPh sb="5" eb="7">
      <t>ジュウギョウ</t>
    </rPh>
    <rPh sb="7" eb="8">
      <t>チ</t>
    </rPh>
    <rPh sb="9" eb="11">
      <t>ツウガク</t>
    </rPh>
    <rPh sb="11" eb="12">
      <t>チ</t>
    </rPh>
    <rPh sb="13" eb="15">
      <t>フショウ</t>
    </rPh>
    <rPh sb="17" eb="18">
      <t>フク</t>
    </rPh>
    <phoneticPr fontId="11"/>
  </si>
  <si>
    <t>27年</t>
    <rPh sb="2" eb="3">
      <t>ネン</t>
    </rPh>
    <phoneticPr fontId="11"/>
  </si>
  <si>
    <t>　　令和元年「経済センサス－基礎調査」では調査項目でなくなった。</t>
    <rPh sb="2" eb="4">
      <t>レイワ</t>
    </rPh>
    <rPh sb="4" eb="6">
      <t>ガンネン</t>
    </rPh>
    <rPh sb="7" eb="9">
      <t>ケイザイ</t>
    </rPh>
    <rPh sb="14" eb="16">
      <t>キソ</t>
    </rPh>
    <rPh sb="16" eb="18">
      <t>チョウサ</t>
    </rPh>
    <rPh sb="21" eb="25">
      <t>チョウサコウモク</t>
    </rPh>
    <phoneticPr fontId="11"/>
  </si>
  <si>
    <t>第２次産業</t>
    <rPh sb="0" eb="1">
      <t>ダイ</t>
    </rPh>
    <rPh sb="2" eb="3">
      <t>ジ</t>
    </rPh>
    <rPh sb="3" eb="5">
      <t>サンギョウ</t>
    </rPh>
    <phoneticPr fontId="11"/>
  </si>
  <si>
    <t>加茂谷</t>
  </si>
  <si>
    <t>　　26年</t>
    <rPh sb="4" eb="5">
      <t>ネン</t>
    </rPh>
    <phoneticPr fontId="11"/>
  </si>
  <si>
    <t>２９　 事業所の推移</t>
  </si>
  <si>
    <t xml:space="preserve">
28年</t>
    <rPh sb="3" eb="4">
      <t>ネン</t>
    </rPh>
    <phoneticPr fontId="11"/>
  </si>
  <si>
    <t>電気
ｶﾞｽ
水道業</t>
  </si>
  <si>
    <t>富岡</t>
  </si>
  <si>
    <t>令和３年</t>
    <rPh sb="0" eb="2">
      <t>レイワ</t>
    </rPh>
    <rPh sb="3" eb="4">
      <t>ネン</t>
    </rPh>
    <phoneticPr fontId="11"/>
  </si>
  <si>
    <t>1人～3人</t>
    <rPh sb="1" eb="2">
      <t>ニン</t>
    </rPh>
    <rPh sb="4" eb="5">
      <t>ニン</t>
    </rPh>
    <phoneticPr fontId="11"/>
  </si>
  <si>
    <t>公務他</t>
  </si>
  <si>
    <t>（単位：事業所,人）</t>
    <rPh sb="4" eb="6">
      <t>ジギョウ</t>
    </rPh>
    <phoneticPr fontId="11"/>
  </si>
  <si>
    <t>　　平成24、28年、令和３年は「経済センサス-活動調査」</t>
    <rPh sb="11" eb="13">
      <t>レイワ</t>
    </rPh>
    <rPh sb="14" eb="15">
      <t>ネン</t>
    </rPh>
    <phoneticPr fontId="11"/>
  </si>
  <si>
    <t>不動産業・物品賃貸業</t>
    <rPh sb="0" eb="3">
      <t>フドウサン</t>
    </rPh>
    <rPh sb="3" eb="4">
      <t>ギョウ</t>
    </rPh>
    <rPh sb="5" eb="7">
      <t>ブッピン</t>
    </rPh>
    <rPh sb="7" eb="10">
      <t>チンタイギョウ</t>
    </rPh>
    <phoneticPr fontId="11"/>
  </si>
  <si>
    <t>長生</t>
  </si>
  <si>
    <t>注）平成21、26年は「経済センサス-基礎調査」</t>
  </si>
  <si>
    <t>　　24年</t>
  </si>
  <si>
    <t>…</t>
  </si>
  <si>
    <t>ｻｰﾋﾞｽ業</t>
  </si>
  <si>
    <t>（単位：事業所,人）</t>
    <rPh sb="1" eb="3">
      <t>タンイ</t>
    </rPh>
    <rPh sb="4" eb="6">
      <t>ジギョウ</t>
    </rPh>
    <rPh sb="6" eb="7">
      <t>ショ</t>
    </rPh>
    <rPh sb="8" eb="9">
      <t>ニン</t>
    </rPh>
    <phoneticPr fontId="11"/>
  </si>
  <si>
    <t>林 業</t>
    <rPh sb="0" eb="1">
      <t>ハヤシ</t>
    </rPh>
    <rPh sb="2" eb="3">
      <t>ギョウ</t>
    </rPh>
    <phoneticPr fontId="11"/>
  </si>
  <si>
    <t>第一次産業</t>
    <rPh sb="0" eb="1">
      <t>ダイ</t>
    </rPh>
    <rPh sb="1" eb="3">
      <t>イチジ</t>
    </rPh>
    <rPh sb="3" eb="5">
      <t>サンギョウ</t>
    </rPh>
    <phoneticPr fontId="11"/>
  </si>
  <si>
    <t>資料　企画政策課「事業所・企業統計調査」</t>
  </si>
  <si>
    <t>　　28年</t>
    <rPh sb="4" eb="5">
      <t>ネン</t>
    </rPh>
    <phoneticPr fontId="11"/>
  </si>
  <si>
    <t>他市区町村で従業</t>
  </si>
  <si>
    <t>不　詳</t>
  </si>
  <si>
    <t>　　21年</t>
  </si>
  <si>
    <t>生産用機械器具製造業</t>
    <rPh sb="0" eb="3">
      <t>セイサンヨウ</t>
    </rPh>
    <rPh sb="3" eb="5">
      <t>キカイ</t>
    </rPh>
    <rPh sb="5" eb="7">
      <t>キグ</t>
    </rPh>
    <rPh sb="7" eb="10">
      <t>セイゾウギョウ</t>
    </rPh>
    <phoneticPr fontId="11"/>
  </si>
  <si>
    <t>80～84</t>
  </si>
  <si>
    <t>農林
水産業</t>
  </si>
  <si>
    <t>平成18年</t>
    <rPh sb="0" eb="2">
      <t>ヘイセイ</t>
    </rPh>
    <phoneticPr fontId="11"/>
  </si>
  <si>
    <t>公　　営</t>
    <rPh sb="0" eb="1">
      <t>コウ</t>
    </rPh>
    <rPh sb="3" eb="4">
      <t>エイ</t>
    </rPh>
    <phoneticPr fontId="11"/>
  </si>
  <si>
    <t>不動産業</t>
  </si>
  <si>
    <t>３０人以上</t>
    <rPh sb="2" eb="3">
      <t>ニン</t>
    </rPh>
    <rPh sb="3" eb="5">
      <t>イジョウ</t>
    </rPh>
    <phoneticPr fontId="11"/>
  </si>
  <si>
    <t>農業</t>
    <rPh sb="0" eb="2">
      <t>ノウギョウ</t>
    </rPh>
    <phoneticPr fontId="11"/>
  </si>
  <si>
    <t>教育・学習支援業</t>
    <rPh sb="0" eb="2">
      <t>キョウイク</t>
    </rPh>
    <rPh sb="3" eb="5">
      <t>ガクシュウ</t>
    </rPh>
    <rPh sb="5" eb="7">
      <t>シエン</t>
    </rPh>
    <rPh sb="7" eb="8">
      <t>ギョウ</t>
    </rPh>
    <phoneticPr fontId="11"/>
  </si>
  <si>
    <t>金融
保険業</t>
  </si>
  <si>
    <t>建設業</t>
  </si>
  <si>
    <t>他県で
従 業</t>
    <rPh sb="0" eb="2">
      <t>タケン</t>
    </rPh>
    <rPh sb="4" eb="5">
      <t>ジュウ</t>
    </rPh>
    <rPh sb="6" eb="7">
      <t>ギョウ</t>
    </rPh>
    <phoneticPr fontId="11"/>
  </si>
  <si>
    <t>卸売
小売
飲食業</t>
  </si>
  <si>
    <t>運輸
通信業</t>
  </si>
  <si>
    <t>85歳以上</t>
    <rPh sb="2" eb="3">
      <t>サイ</t>
    </rPh>
    <rPh sb="3" eb="5">
      <t>イジョウ</t>
    </rPh>
    <phoneticPr fontId="11"/>
  </si>
  <si>
    <t>総　　数</t>
    <rPh sb="0" eb="1">
      <t>フサ</t>
    </rPh>
    <rPh sb="3" eb="4">
      <t>カズ</t>
    </rPh>
    <phoneticPr fontId="11"/>
  </si>
  <si>
    <t>非労働力</t>
    <rPh sb="0" eb="1">
      <t>ヒ</t>
    </rPh>
    <rPh sb="1" eb="4">
      <t>ロウドウリョク</t>
    </rPh>
    <phoneticPr fontId="11"/>
  </si>
  <si>
    <t>平　成　22　年</t>
    <rPh sb="0" eb="1">
      <t>ヒラ</t>
    </rPh>
    <rPh sb="2" eb="3">
      <t>シゲル</t>
    </rPh>
    <rPh sb="7" eb="8">
      <t>ネン</t>
    </rPh>
    <phoneticPr fontId="11"/>
  </si>
  <si>
    <t>うち　通学</t>
    <rPh sb="3" eb="5">
      <t>ツウガク</t>
    </rPh>
    <phoneticPr fontId="11"/>
  </si>
  <si>
    <t>うち
他県に
常住</t>
    <rPh sb="3" eb="5">
      <t>タケン</t>
    </rPh>
    <rPh sb="7" eb="8">
      <t>ツネ</t>
    </rPh>
    <rPh sb="8" eb="9">
      <t>ジュウ</t>
    </rPh>
    <phoneticPr fontId="11"/>
  </si>
  <si>
    <t>資料　企画政策課「令和３年経済センサス-活動調査」</t>
    <rPh sb="0" eb="2">
      <t>シリョウ</t>
    </rPh>
    <rPh sb="3" eb="8">
      <t>キカクセイサクカ</t>
    </rPh>
    <rPh sb="9" eb="11">
      <t>レイワ</t>
    </rPh>
    <rPh sb="12" eb="13">
      <t>ネン</t>
    </rPh>
    <rPh sb="13" eb="15">
      <t>ケイザイ</t>
    </rPh>
    <rPh sb="20" eb="22">
      <t>カツドウ</t>
    </rPh>
    <rPh sb="22" eb="24">
      <t>チョウサ</t>
    </rPh>
    <phoneticPr fontId="11"/>
  </si>
  <si>
    <t>電気　　ｶﾞｽ　　　水道業</t>
  </si>
  <si>
    <t>医療・福祉</t>
    <rPh sb="0" eb="2">
      <t>イリョウ</t>
    </rPh>
    <rPh sb="3" eb="5">
      <t>フクシ</t>
    </rPh>
    <phoneticPr fontId="11"/>
  </si>
  <si>
    <t>製造業</t>
  </si>
  <si>
    <t>３４　 工業の概要</t>
    <rPh sb="4" eb="5">
      <t>コウ</t>
    </rPh>
    <rPh sb="5" eb="6">
      <t>ギョウ</t>
    </rPh>
    <rPh sb="7" eb="8">
      <t>オオムネ</t>
    </rPh>
    <rPh sb="8" eb="9">
      <t>ヨウ</t>
    </rPh>
    <phoneticPr fontId="11"/>
  </si>
  <si>
    <t>複合サービス事業</t>
    <rPh sb="0" eb="2">
      <t>フクゴウ</t>
    </rPh>
    <rPh sb="6" eb="8">
      <t>ジギョウ</t>
    </rPh>
    <phoneticPr fontId="11"/>
  </si>
  <si>
    <t>非鉄金属製造業</t>
  </si>
  <si>
    <t>鉱業</t>
  </si>
  <si>
    <t>計</t>
  </si>
  <si>
    <t>4～9人</t>
    <rPh sb="3" eb="4">
      <t>ニン</t>
    </rPh>
    <phoneticPr fontId="11"/>
  </si>
  <si>
    <t>区　　　　分</t>
    <rPh sb="0" eb="1">
      <t>ク</t>
    </rPh>
    <rPh sb="5" eb="6">
      <t>フン</t>
    </rPh>
    <phoneticPr fontId="11"/>
  </si>
  <si>
    <t>区　分</t>
  </si>
  <si>
    <t>（単位：人）</t>
    <rPh sb="1" eb="3">
      <t>タンイ</t>
    </rPh>
    <rPh sb="4" eb="5">
      <t>ニン</t>
    </rPh>
    <phoneticPr fontId="11"/>
  </si>
  <si>
    <t>75～79歳</t>
    <rPh sb="5" eb="6">
      <t>サイ</t>
    </rPh>
    <phoneticPr fontId="11"/>
  </si>
  <si>
    <t>卸売･小売業･飲食業等</t>
    <rPh sb="0" eb="2">
      <t>オロシウリ</t>
    </rPh>
    <rPh sb="3" eb="6">
      <t>コウリギョウ</t>
    </rPh>
    <rPh sb="7" eb="10">
      <t>インショクギョウ</t>
    </rPh>
    <rPh sb="10" eb="11">
      <t>ナド</t>
    </rPh>
    <phoneticPr fontId="11"/>
  </si>
  <si>
    <t>０～４人</t>
    <rPh sb="3" eb="4">
      <t>ニン</t>
    </rPh>
    <phoneticPr fontId="11"/>
  </si>
  <si>
    <t>（単位：人）</t>
  </si>
  <si>
    <t>　常住地による就業者数</t>
    <rPh sb="1" eb="3">
      <t>ジョウジュウ</t>
    </rPh>
    <rPh sb="3" eb="4">
      <t>チ</t>
    </rPh>
    <rPh sb="7" eb="10">
      <t>シュウギョウシャ</t>
    </rPh>
    <rPh sb="10" eb="11">
      <t>スウ</t>
    </rPh>
    <phoneticPr fontId="11"/>
  </si>
  <si>
    <t>　  平成23年については、調査が実施されていない。</t>
    <rPh sb="3" eb="5">
      <t>ヘイセイ</t>
    </rPh>
    <rPh sb="7" eb="8">
      <t>ネン</t>
    </rPh>
    <rPh sb="14" eb="16">
      <t>チョウサ</t>
    </rPh>
    <rPh sb="17" eb="19">
      <t>ジッシ</t>
    </rPh>
    <phoneticPr fontId="11"/>
  </si>
  <si>
    <t>　　</t>
  </si>
  <si>
    <t>３０　 従業者数の推移</t>
  </si>
  <si>
    <t>（単位：事業所）</t>
    <rPh sb="4" eb="6">
      <t>ジギョウ</t>
    </rPh>
    <phoneticPr fontId="11"/>
  </si>
  <si>
    <t>注)　第１次産業は、農業、林業、漁業に分類できない事業所数、従業者数を含む。</t>
    <rPh sb="3" eb="4">
      <t>ダイ</t>
    </rPh>
    <rPh sb="5" eb="6">
      <t>ジ</t>
    </rPh>
    <rPh sb="6" eb="8">
      <t>サンギョウ</t>
    </rPh>
    <rPh sb="10" eb="12">
      <t>ノウギョウ</t>
    </rPh>
    <rPh sb="13" eb="15">
      <t>リンギョウ</t>
    </rPh>
    <rPh sb="16" eb="18">
      <t>ギョギョウ</t>
    </rPh>
    <rPh sb="19" eb="21">
      <t>ブンルイ</t>
    </rPh>
    <rPh sb="25" eb="28">
      <t>ジギョウショ</t>
    </rPh>
    <rPh sb="28" eb="29">
      <t>スウ</t>
    </rPh>
    <rPh sb="30" eb="31">
      <t>ジュウ</t>
    </rPh>
    <rPh sb="33" eb="34">
      <t>スウ</t>
    </rPh>
    <rPh sb="35" eb="36">
      <t>フク</t>
    </rPh>
    <phoneticPr fontId="11"/>
  </si>
  <si>
    <t>原 材 料　　　　　使用額等　　　　　　　　　　　　　　　　　　　　　　　　　　　　　　　　　　　　　　　　　　　　　　　　　　　　　　　　　　　　　　　　　　　　　　　　　　　　　　　　　　　　　　　　　　　　　　　　　　　　　　　　　　　　　　　　　　　　　　　　　　　　　　　　　　</t>
    <rPh sb="0" eb="1">
      <t>ハラ</t>
    </rPh>
    <rPh sb="2" eb="3">
      <t>ザイ</t>
    </rPh>
    <rPh sb="4" eb="5">
      <t>リョウ</t>
    </rPh>
    <phoneticPr fontId="11"/>
  </si>
  <si>
    <t xml:space="preserve"> - </t>
  </si>
  <si>
    <t>木材・木製品製造業
（家具を除く）</t>
    <rPh sb="0" eb="2">
      <t>モクザイ</t>
    </rPh>
    <rPh sb="3" eb="6">
      <t>モクセイヒン</t>
    </rPh>
    <rPh sb="6" eb="9">
      <t>セイゾウギョウ</t>
    </rPh>
    <rPh sb="11" eb="13">
      <t>カグ</t>
    </rPh>
    <rPh sb="14" eb="15">
      <t>ノゾ</t>
    </rPh>
    <phoneticPr fontId="11"/>
  </si>
  <si>
    <r>
      <t xml:space="preserve">公　　　務
</t>
    </r>
    <r>
      <rPr>
        <sz val="9"/>
        <color auto="1"/>
        <rFont val="BIZ UD明朝 Medium"/>
      </rPr>
      <t>（他に分類されるものを除く）</t>
    </r>
    <rPh sb="0" eb="1">
      <t>コウ</t>
    </rPh>
    <rPh sb="4" eb="5">
      <t>ツトム</t>
    </rPh>
    <rPh sb="7" eb="8">
      <t>タ</t>
    </rPh>
    <rPh sb="9" eb="11">
      <t>ブンルイ</t>
    </rPh>
    <rPh sb="17" eb="18">
      <t>ノゾ</t>
    </rPh>
    <phoneticPr fontId="11"/>
  </si>
  <si>
    <r>
      <t xml:space="preserve">サービス業
</t>
    </r>
    <r>
      <rPr>
        <sz val="9"/>
        <color auto="1"/>
        <rFont val="BIZ UD明朝 Medium"/>
      </rPr>
      <t>（他に分類されないもの）</t>
    </r>
    <rPh sb="4" eb="5">
      <t>ギョウ</t>
    </rPh>
    <rPh sb="7" eb="8">
      <t>タ</t>
    </rPh>
    <rPh sb="9" eb="11">
      <t>ブンルイ</t>
    </rPh>
    <phoneticPr fontId="11"/>
  </si>
  <si>
    <t>金融業・保険業</t>
    <rPh sb="0" eb="2">
      <t>キンユウ</t>
    </rPh>
    <rPh sb="2" eb="3">
      <t>ギョウ</t>
    </rPh>
    <rPh sb="4" eb="7">
      <t>ホケンギョウ</t>
    </rPh>
    <phoneticPr fontId="11"/>
  </si>
  <si>
    <t>従業者数</t>
    <rPh sb="0" eb="1">
      <t>ジュウ</t>
    </rPh>
    <rPh sb="1" eb="4">
      <t>ギョウシャスウ</t>
    </rPh>
    <phoneticPr fontId="11"/>
  </si>
  <si>
    <t>生活関連サービス業・娯楽業</t>
    <rPh sb="0" eb="2">
      <t>セイカツ</t>
    </rPh>
    <rPh sb="2" eb="4">
      <t>カンレン</t>
    </rPh>
    <rPh sb="8" eb="9">
      <t>ギョウ</t>
    </rPh>
    <rPh sb="10" eb="12">
      <t>ゴラク</t>
    </rPh>
    <rPh sb="12" eb="13">
      <t>ギョウ</t>
    </rPh>
    <phoneticPr fontId="11"/>
  </si>
  <si>
    <t>プラスチック製品製造業</t>
    <rPh sb="6" eb="8">
      <t>セイヒン</t>
    </rPh>
    <rPh sb="8" eb="11">
      <t>セイゾウギョウ</t>
    </rPh>
    <phoneticPr fontId="11"/>
  </si>
  <si>
    <t>宿泊業・飲食サービス業</t>
    <rPh sb="0" eb="2">
      <t>シュクハク</t>
    </rPh>
    <rPh sb="2" eb="3">
      <t>ギョウ</t>
    </rPh>
    <rPh sb="4" eb="6">
      <t>インショク</t>
    </rPh>
    <rPh sb="10" eb="11">
      <t>ギョウ</t>
    </rPh>
    <phoneticPr fontId="11"/>
  </si>
  <si>
    <t>民営</t>
    <rPh sb="0" eb="2">
      <t>ミンエイ</t>
    </rPh>
    <phoneticPr fontId="11"/>
  </si>
  <si>
    <t>中野島</t>
  </si>
  <si>
    <t>建設業</t>
    <rPh sb="0" eb="3">
      <t>ケンセツギョウ</t>
    </rPh>
    <phoneticPr fontId="11"/>
  </si>
  <si>
    <t>化学工業</t>
    <rPh sb="0" eb="2">
      <t>カガク</t>
    </rPh>
    <rPh sb="2" eb="4">
      <t>コウギョウ</t>
    </rPh>
    <phoneticPr fontId="11"/>
  </si>
  <si>
    <t>学術研究,専門・技術サービス業</t>
    <rPh sb="0" eb="2">
      <t>ガクジュツ</t>
    </rPh>
    <rPh sb="2" eb="4">
      <t>ケンキュウ</t>
    </rPh>
    <rPh sb="5" eb="7">
      <t>センモン</t>
    </rPh>
    <rPh sb="8" eb="10">
      <t>ギジュツ</t>
    </rPh>
    <rPh sb="14" eb="15">
      <t>ギョウ</t>
    </rPh>
    <phoneticPr fontId="11"/>
  </si>
  <si>
    <t>民　　　　　　　営</t>
    <rPh sb="0" eb="1">
      <t>タミ</t>
    </rPh>
    <rPh sb="8" eb="9">
      <t>エイ</t>
    </rPh>
    <phoneticPr fontId="11"/>
  </si>
  <si>
    <t>20～29人</t>
    <rPh sb="5" eb="6">
      <t>ニン</t>
    </rPh>
    <phoneticPr fontId="11"/>
  </si>
  <si>
    <t>J</t>
  </si>
  <si>
    <t>卸売業・小売業</t>
    <rPh sb="0" eb="1">
      <t>オロシ</t>
    </rPh>
    <rPh sb="1" eb="2">
      <t>ウ</t>
    </rPh>
    <rPh sb="2" eb="3">
      <t>ギョウ</t>
    </rPh>
    <rPh sb="4" eb="7">
      <t>コウリギョウ</t>
    </rPh>
    <phoneticPr fontId="11"/>
  </si>
  <si>
    <t>運輸業・郵便業</t>
    <rPh sb="0" eb="3">
      <t>ウンユギョウ</t>
    </rPh>
    <rPh sb="4" eb="6">
      <t>ユウビン</t>
    </rPh>
    <rPh sb="6" eb="7">
      <t>ギョウ</t>
    </rPh>
    <phoneticPr fontId="11"/>
  </si>
  <si>
    <t>５～９人</t>
    <rPh sb="3" eb="4">
      <t>ニン</t>
    </rPh>
    <phoneticPr fontId="11"/>
  </si>
  <si>
    <t>電気・ガス･熱供給・水道業</t>
    <rPh sb="0" eb="2">
      <t>デンキ</t>
    </rPh>
    <rPh sb="6" eb="7">
      <t>ネツ</t>
    </rPh>
    <rPh sb="7" eb="9">
      <t>キョウキュウ</t>
    </rPh>
    <rPh sb="10" eb="12">
      <t>スイドウ</t>
    </rPh>
    <rPh sb="12" eb="13">
      <t>ギョウ</t>
    </rPh>
    <phoneticPr fontId="11"/>
  </si>
  <si>
    <t>第３次産業</t>
    <rPh sb="0" eb="1">
      <t>ダイ</t>
    </rPh>
    <rPh sb="2" eb="3">
      <t>ジ</t>
    </rPh>
    <rPh sb="3" eb="5">
      <t>サンギョウ</t>
    </rPh>
    <phoneticPr fontId="11"/>
  </si>
  <si>
    <t>総　数</t>
    <rPh sb="0" eb="1">
      <t>ソウ</t>
    </rPh>
    <rPh sb="2" eb="3">
      <t>カズ</t>
    </rPh>
    <phoneticPr fontId="11"/>
  </si>
  <si>
    <t>製造業</t>
    <rPh sb="0" eb="3">
      <t>セイゾウギョウ</t>
    </rPh>
    <phoneticPr fontId="11"/>
  </si>
  <si>
    <t>鉱業・採石業・砂利採取業</t>
    <rPh sb="0" eb="2">
      <t>コウギョウ</t>
    </rPh>
    <rPh sb="3" eb="5">
      <t>サイセキ</t>
    </rPh>
    <rPh sb="5" eb="6">
      <t>ギョウ</t>
    </rPh>
    <rPh sb="7" eb="9">
      <t>ジャリ</t>
    </rPh>
    <rPh sb="9" eb="12">
      <t>サイシュギョウ</t>
    </rPh>
    <phoneticPr fontId="11"/>
  </si>
  <si>
    <t>漁業</t>
    <rPh sb="0" eb="2">
      <t>ギョギョウ</t>
    </rPh>
    <phoneticPr fontId="11"/>
  </si>
  <si>
    <t>林業</t>
    <rPh sb="0" eb="2">
      <t>リンギョウ</t>
    </rPh>
    <phoneticPr fontId="11"/>
  </si>
  <si>
    <t>第１次産業</t>
    <rPh sb="0" eb="1">
      <t>ダイ</t>
    </rPh>
    <rPh sb="2" eb="3">
      <t>ジ</t>
    </rPh>
    <rPh sb="3" eb="5">
      <t>サンギョウ</t>
    </rPh>
    <phoneticPr fontId="11"/>
  </si>
  <si>
    <t>注）平成18,19年及び平成21年以降については、従業者４人以上の事業所のみ。</t>
    <rPh sb="0" eb="1">
      <t>チュウ</t>
    </rPh>
    <rPh sb="2" eb="4">
      <t>ヘイセイ</t>
    </rPh>
    <rPh sb="9" eb="10">
      <t>ネン</t>
    </rPh>
    <rPh sb="10" eb="11">
      <t>オヨ</t>
    </rPh>
    <rPh sb="12" eb="14">
      <t>ヘイセイ</t>
    </rPh>
    <rPh sb="16" eb="17">
      <t>ネン</t>
    </rPh>
    <rPh sb="17" eb="19">
      <t>イコウ</t>
    </rPh>
    <phoneticPr fontId="11"/>
  </si>
  <si>
    <t>全　　　　産　　　　業</t>
    <rPh sb="0" eb="1">
      <t>ゼン</t>
    </rPh>
    <rPh sb="5" eb="6">
      <t>サン</t>
    </rPh>
    <rPh sb="10" eb="11">
      <t>ギョウ</t>
    </rPh>
    <phoneticPr fontId="11"/>
  </si>
  <si>
    <r>
      <t xml:space="preserve">総 数
</t>
    </r>
    <r>
      <rPr>
        <sz val="9"/>
        <color auto="1"/>
        <rFont val="BIZ UD明朝 Medium"/>
      </rPr>
      <t>（夜間人口)
1)</t>
    </r>
  </si>
  <si>
    <t>従業者数</t>
    <rPh sb="0" eb="1">
      <t>ジュウ</t>
    </rPh>
    <rPh sb="3" eb="4">
      <t>スウ</t>
    </rPh>
    <phoneticPr fontId="11"/>
  </si>
  <si>
    <t>４８　 労働力状態、男女別１５歳以上人口</t>
    <rPh sb="4" eb="5">
      <t>ロウ</t>
    </rPh>
    <rPh sb="5" eb="6">
      <t>ハタラキ</t>
    </rPh>
    <rPh sb="6" eb="7">
      <t>チカラ</t>
    </rPh>
    <rPh sb="7" eb="8">
      <t>ジョウ</t>
    </rPh>
    <rPh sb="8" eb="9">
      <t>タイ</t>
    </rPh>
    <rPh sb="10" eb="11">
      <t>オトコ</t>
    </rPh>
    <rPh sb="11" eb="12">
      <t>オンナ</t>
    </rPh>
    <rPh sb="12" eb="13">
      <t>ベツ</t>
    </rPh>
    <rPh sb="15" eb="16">
      <t>トシ</t>
    </rPh>
    <rPh sb="16" eb="17">
      <t>イ</t>
    </rPh>
    <rPh sb="17" eb="18">
      <t>ウエ</t>
    </rPh>
    <rPh sb="18" eb="19">
      <t>ヒト</t>
    </rPh>
    <rPh sb="19" eb="20">
      <t>クチ</t>
    </rPh>
    <phoneticPr fontId="11"/>
  </si>
  <si>
    <t>事業所数</t>
    <rPh sb="0" eb="3">
      <t>ジギョウショ</t>
    </rPh>
    <rPh sb="3" eb="4">
      <t>スウ</t>
    </rPh>
    <phoneticPr fontId="11"/>
  </si>
  <si>
    <t>２０～２９人</t>
    <rPh sb="5" eb="6">
      <t>ニン</t>
    </rPh>
    <phoneticPr fontId="11"/>
  </si>
  <si>
    <t>１０～１９人</t>
    <rPh sb="5" eb="6">
      <t>ニン</t>
    </rPh>
    <phoneticPr fontId="11"/>
  </si>
  <si>
    <t>平成17年</t>
    <rPh sb="0" eb="2">
      <t>ヘイセイ</t>
    </rPh>
    <rPh sb="4" eb="5">
      <t>ネン</t>
    </rPh>
    <phoneticPr fontId="11"/>
  </si>
  <si>
    <t>民　　　　　営</t>
    <rPh sb="0" eb="1">
      <t>タミ</t>
    </rPh>
    <rPh sb="6" eb="7">
      <t>エイ</t>
    </rPh>
    <phoneticPr fontId="11"/>
  </si>
  <si>
    <t>55～59</t>
  </si>
  <si>
    <t>総数　</t>
    <rPh sb="0" eb="1">
      <t>フサ</t>
    </rPh>
    <rPh sb="1" eb="2">
      <t>カズ</t>
    </rPh>
    <phoneticPr fontId="11"/>
  </si>
  <si>
    <t>区分</t>
    <rPh sb="0" eb="1">
      <t>ク</t>
    </rPh>
    <rPh sb="1" eb="2">
      <t>ブン</t>
    </rPh>
    <phoneticPr fontId="11"/>
  </si>
  <si>
    <t>（令和3年6月1日現在）</t>
    <rPh sb="1" eb="3">
      <t>レイワ</t>
    </rPh>
    <rPh sb="4" eb="5">
      <t>ネン</t>
    </rPh>
    <rPh sb="6" eb="7">
      <t>ガツ</t>
    </rPh>
    <rPh sb="8" eb="9">
      <t>ニチ</t>
    </rPh>
    <rPh sb="9" eb="11">
      <t>ゲンザイ</t>
    </rPh>
    <phoneticPr fontId="11"/>
  </si>
  <si>
    <t>　　の　　概　　要</t>
    <rPh sb="5" eb="6">
      <t>オオムネ</t>
    </rPh>
    <rPh sb="8" eb="9">
      <t>ヨウ</t>
    </rPh>
    <phoneticPr fontId="11"/>
  </si>
  <si>
    <t>就業者</t>
    <rPh sb="0" eb="3">
      <t>シュウギョウシャ</t>
    </rPh>
    <phoneticPr fontId="11"/>
  </si>
  <si>
    <t>　　　　　　　　　　　　　　　　　　　　　　   　　　３１　　　事　　 業　　 所　　     　　　　</t>
    <rPh sb="33" eb="34">
      <t>コト</t>
    </rPh>
    <rPh sb="37" eb="38">
      <t>ギョウ</t>
    </rPh>
    <rPh sb="41" eb="42">
      <t>ショ</t>
    </rPh>
    <phoneticPr fontId="11"/>
  </si>
  <si>
    <t>資料　企画政策課「令和３年経済センサス-活動調査」</t>
    <rPh sb="9" eb="11">
      <t>レイワ</t>
    </rPh>
    <phoneticPr fontId="11"/>
  </si>
  <si>
    <t>従業地・通学地による人口</t>
    <rPh sb="0" eb="2">
      <t>ジュウギョウ</t>
    </rPh>
    <rPh sb="2" eb="3">
      <t>チ</t>
    </rPh>
    <rPh sb="4" eb="6">
      <t>ツウガク</t>
    </rPh>
    <rPh sb="6" eb="7">
      <t>チ</t>
    </rPh>
    <rPh sb="10" eb="12">
      <t>ジンコウ</t>
    </rPh>
    <phoneticPr fontId="11"/>
  </si>
  <si>
    <t>羽ノ浦</t>
  </si>
  <si>
    <t>那賀川</t>
  </si>
  <si>
    <t>宝田</t>
  </si>
  <si>
    <t>大野</t>
  </si>
  <si>
    <t>桑野</t>
  </si>
  <si>
    <t>資料　企画政策課「徳島県の工業」（概数）、経済産業省「2020年工業統計表」</t>
    <rPh sb="0" eb="2">
      <t>シリョウ</t>
    </rPh>
    <rPh sb="3" eb="8">
      <t>キカクセイサクカ</t>
    </rPh>
    <rPh sb="9" eb="12">
      <t>トクシマケン</t>
    </rPh>
    <rPh sb="13" eb="15">
      <t>コウギョウ</t>
    </rPh>
    <rPh sb="17" eb="19">
      <t>ガイスウ</t>
    </rPh>
    <rPh sb="21" eb="23">
      <t>ケイザイ</t>
    </rPh>
    <rPh sb="23" eb="26">
      <t>サンギョウショウ</t>
    </rPh>
    <rPh sb="31" eb="32">
      <t>ネン</t>
    </rPh>
    <rPh sb="32" eb="34">
      <t>コウギョウ</t>
    </rPh>
    <rPh sb="34" eb="36">
      <t>トウケイ</t>
    </rPh>
    <rPh sb="36" eb="37">
      <t>ヒョウ</t>
    </rPh>
    <phoneticPr fontId="11"/>
  </si>
  <si>
    <t>新野</t>
  </si>
  <si>
    <t>パルプ・紙・紙加工品
製造業</t>
    <rPh sb="4" eb="5">
      <t>カミ</t>
    </rPh>
    <rPh sb="6" eb="7">
      <t>カミ</t>
    </rPh>
    <rPh sb="7" eb="10">
      <t>カコウヒン</t>
    </rPh>
    <rPh sb="11" eb="14">
      <t>セイゾウギョウ</t>
    </rPh>
    <phoneticPr fontId="11"/>
  </si>
  <si>
    <t>電気･ガス･
熱供給・水道業</t>
    <rPh sb="0" eb="2">
      <t>デンキ</t>
    </rPh>
    <rPh sb="7" eb="8">
      <t>ネツ</t>
    </rPh>
    <rPh sb="8" eb="10">
      <t>キョウキュウ</t>
    </rPh>
    <rPh sb="11" eb="13">
      <t>スイドウ</t>
    </rPh>
    <rPh sb="13" eb="14">
      <t>ギョウ</t>
    </rPh>
    <phoneticPr fontId="11"/>
  </si>
  <si>
    <t>福井</t>
  </si>
  <si>
    <t>椿</t>
    <rPh sb="0" eb="1">
      <t>ツバキ</t>
    </rPh>
    <phoneticPr fontId="11"/>
  </si>
  <si>
    <t>橘</t>
  </si>
  <si>
    <t>見能林</t>
  </si>
  <si>
    <t>総数</t>
  </si>
  <si>
    <t>平成12年</t>
  </si>
  <si>
    <t>従業者数</t>
  </si>
  <si>
    <t>20～24</t>
  </si>
  <si>
    <t>事業所数</t>
  </si>
  <si>
    <t>第三次産業</t>
  </si>
  <si>
    <t xml:space="preserve">
27年</t>
    <rPh sb="3" eb="4">
      <t>ネン</t>
    </rPh>
    <phoneticPr fontId="11"/>
  </si>
  <si>
    <t>第二次産業</t>
  </si>
  <si>
    <t>（令和2年10月1日現在）</t>
    <rPh sb="1" eb="3">
      <t>レイワ</t>
    </rPh>
    <rPh sb="4" eb="5">
      <t>ネン</t>
    </rPh>
    <rPh sb="7" eb="8">
      <t>ガツ</t>
    </rPh>
    <rPh sb="9" eb="10">
      <t>ニチ</t>
    </rPh>
    <rPh sb="10" eb="12">
      <t>ゲンザイ</t>
    </rPh>
    <phoneticPr fontId="11"/>
  </si>
  <si>
    <t>第一次産業</t>
  </si>
  <si>
    <t>総　　数</t>
  </si>
  <si>
    <t>65～74</t>
  </si>
  <si>
    <t>（令和3年6月1日現在）</t>
    <rPh sb="1" eb="3">
      <t>レイワ</t>
    </rPh>
    <phoneticPr fontId="11"/>
  </si>
  <si>
    <t>３２　 地区別事業所・従業者の状況</t>
  </si>
  <si>
    <t>　</t>
  </si>
  <si>
    <t>　　平成23年については、調査が実施されていない。</t>
    <rPh sb="2" eb="4">
      <t>ヘイセイ</t>
    </rPh>
    <rPh sb="6" eb="7">
      <t>ネン</t>
    </rPh>
    <rPh sb="13" eb="15">
      <t>チョウサ</t>
    </rPh>
    <rPh sb="16" eb="18">
      <t>ジッシ</t>
    </rPh>
    <phoneticPr fontId="11"/>
  </si>
  <si>
    <t>電子部品・デバイス・
電子回路製造業</t>
    <rPh sb="0" eb="2">
      <t>デンシ</t>
    </rPh>
    <rPh sb="2" eb="4">
      <t>ブヒン</t>
    </rPh>
    <rPh sb="11" eb="13">
      <t>デンシ</t>
    </rPh>
    <rPh sb="13" eb="15">
      <t>カイロ</t>
    </rPh>
    <rPh sb="15" eb="18">
      <t>セイゾウギョウ</t>
    </rPh>
    <phoneticPr fontId="11"/>
  </si>
  <si>
    <t>３年</t>
    <rPh sb="1" eb="2">
      <t>ネン</t>
    </rPh>
    <phoneticPr fontId="11"/>
  </si>
  <si>
    <t>２年</t>
    <rPh sb="1" eb="2">
      <t>ネン</t>
    </rPh>
    <phoneticPr fontId="11"/>
  </si>
  <si>
    <t>B</t>
  </si>
  <si>
    <t>構成比</t>
    <rPh sb="0" eb="2">
      <t>コウセイ</t>
    </rPh>
    <rPh sb="2" eb="3">
      <t>ヒ</t>
    </rPh>
    <phoneticPr fontId="11"/>
  </si>
  <si>
    <t>令和元年</t>
    <rPh sb="0" eb="2">
      <t>レイワ</t>
    </rPh>
    <rPh sb="2" eb="4">
      <t>ガンネン</t>
    </rPh>
    <phoneticPr fontId="11"/>
  </si>
  <si>
    <t>30年</t>
    <rPh sb="2" eb="3">
      <t>ネン</t>
    </rPh>
    <phoneticPr fontId="11"/>
  </si>
  <si>
    <t>29年</t>
    <rPh sb="2" eb="3">
      <t>ネン</t>
    </rPh>
    <phoneticPr fontId="11"/>
  </si>
  <si>
    <t>28年</t>
    <rPh sb="2" eb="3">
      <t>ネン</t>
    </rPh>
    <phoneticPr fontId="11"/>
  </si>
  <si>
    <t>26年</t>
    <rPh sb="2" eb="3">
      <t>ネン</t>
    </rPh>
    <phoneticPr fontId="11"/>
  </si>
  <si>
    <t>25年</t>
    <rPh sb="2" eb="3">
      <t>ネン</t>
    </rPh>
    <phoneticPr fontId="11"/>
  </si>
  <si>
    <t>24年</t>
    <rPh sb="2" eb="3">
      <t>ネン</t>
    </rPh>
    <phoneticPr fontId="11"/>
  </si>
  <si>
    <t>22年</t>
    <rPh sb="2" eb="3">
      <t>ネン</t>
    </rPh>
    <phoneticPr fontId="11"/>
  </si>
  <si>
    <t>　　非労働力人口のうちには、高齢者などのその他人口が含まれる。</t>
    <rPh sb="2" eb="3">
      <t>ヒ</t>
    </rPh>
    <rPh sb="3" eb="6">
      <t>ロウドウリョク</t>
    </rPh>
    <rPh sb="6" eb="8">
      <t>ジンコウ</t>
    </rPh>
    <rPh sb="14" eb="17">
      <t>コウレイシャ</t>
    </rPh>
    <rPh sb="22" eb="23">
      <t>タ</t>
    </rPh>
    <rPh sb="23" eb="25">
      <t>ジンコウ</t>
    </rPh>
    <rPh sb="26" eb="27">
      <t>フク</t>
    </rPh>
    <phoneticPr fontId="11"/>
  </si>
  <si>
    <t>21年</t>
    <rPh sb="2" eb="3">
      <t>ネン</t>
    </rPh>
    <phoneticPr fontId="11"/>
  </si>
  <si>
    <t>20年</t>
    <rPh sb="2" eb="3">
      <t>ネン</t>
    </rPh>
    <phoneticPr fontId="11"/>
  </si>
  <si>
    <t>阿南市</t>
    <rPh sb="0" eb="3">
      <t>アナンシ</t>
    </rPh>
    <phoneticPr fontId="11"/>
  </si>
  <si>
    <t>粗 付 加
価 値 額</t>
    <rPh sb="0" eb="1">
      <t>アラ</t>
    </rPh>
    <rPh sb="2" eb="3">
      <t>ツキ</t>
    </rPh>
    <rPh sb="4" eb="5">
      <t>カ</t>
    </rPh>
    <rPh sb="6" eb="7">
      <t>アタイ</t>
    </rPh>
    <rPh sb="8" eb="9">
      <t>チ</t>
    </rPh>
    <rPh sb="10" eb="11">
      <t>ガク</t>
    </rPh>
    <phoneticPr fontId="11"/>
  </si>
  <si>
    <t>19年</t>
    <rPh sb="2" eb="3">
      <t>ネン</t>
    </rPh>
    <phoneticPr fontId="11"/>
  </si>
  <si>
    <r>
      <t xml:space="preserve">総 数
</t>
    </r>
    <r>
      <rPr>
        <sz val="8"/>
        <color auto="1"/>
        <rFont val="BIZ UD明朝 Medium"/>
      </rPr>
      <t>（昼間人口）
1)3)</t>
    </r>
    <rPh sb="0" eb="1">
      <t>ソウ</t>
    </rPh>
    <rPh sb="2" eb="3">
      <t>スウ</t>
    </rPh>
    <rPh sb="5" eb="7">
      <t>ヒルマ</t>
    </rPh>
    <rPh sb="7" eb="9">
      <t>ジンコウ</t>
    </rPh>
    <phoneticPr fontId="11"/>
  </si>
  <si>
    <t>18年</t>
    <rPh sb="2" eb="3">
      <t>ネン</t>
    </rPh>
    <phoneticPr fontId="11"/>
  </si>
  <si>
    <t>従業者
4人以上</t>
    <rPh sb="0" eb="3">
      <t>ジュウギョウシャ</t>
    </rPh>
    <rPh sb="5" eb="6">
      <t>ニン</t>
    </rPh>
    <rPh sb="6" eb="8">
      <t>イジョウ</t>
    </rPh>
    <phoneticPr fontId="11"/>
  </si>
  <si>
    <t>全事業所</t>
    <rPh sb="0" eb="1">
      <t>ゼン</t>
    </rPh>
    <rPh sb="1" eb="4">
      <t>ジギョウショ</t>
    </rPh>
    <phoneticPr fontId="11"/>
  </si>
  <si>
    <t>製造品出荷額等</t>
    <rPh sb="0" eb="2">
      <t>セイゾウ</t>
    </rPh>
    <rPh sb="2" eb="3">
      <t>シナ</t>
    </rPh>
    <rPh sb="3" eb="5">
      <t>シュッカ</t>
    </rPh>
    <rPh sb="5" eb="6">
      <t>ガク</t>
    </rPh>
    <rPh sb="6" eb="7">
      <t>トウ</t>
    </rPh>
    <phoneticPr fontId="11"/>
  </si>
  <si>
    <t>50～54</t>
  </si>
  <si>
    <t>従業者数</t>
    <rPh sb="0" eb="1">
      <t>ジュウ</t>
    </rPh>
    <rPh sb="1" eb="2">
      <t>ギョウ</t>
    </rPh>
    <rPh sb="2" eb="3">
      <t>シャ</t>
    </rPh>
    <rPh sb="3" eb="4">
      <t>カズ</t>
    </rPh>
    <phoneticPr fontId="11"/>
  </si>
  <si>
    <t>75歳以上</t>
    <rPh sb="2" eb="3">
      <t>サイ</t>
    </rPh>
    <rPh sb="3" eb="5">
      <t>イジョウ</t>
    </rPh>
    <phoneticPr fontId="11"/>
  </si>
  <si>
    <t>区　分</t>
    <rPh sb="0" eb="1">
      <t>ク</t>
    </rPh>
    <rPh sb="2" eb="3">
      <t>ブン</t>
    </rPh>
    <phoneticPr fontId="11"/>
  </si>
  <si>
    <t>（単位：事業所,人,万円）</t>
    <rPh sb="1" eb="3">
      <t>タンイ</t>
    </rPh>
    <rPh sb="4" eb="6">
      <t>ジギョウ</t>
    </rPh>
    <rPh sb="6" eb="7">
      <t>トコロ</t>
    </rPh>
    <rPh sb="8" eb="9">
      <t>ニン</t>
    </rPh>
    <rPh sb="10" eb="12">
      <t>マンエン</t>
    </rPh>
    <phoneticPr fontId="11"/>
  </si>
  <si>
    <t>３３　 工業の推移</t>
    <rPh sb="4" eb="5">
      <t>コウ</t>
    </rPh>
    <rPh sb="5" eb="6">
      <t>ギョウ</t>
    </rPh>
    <rPh sb="7" eb="8">
      <t>スイ</t>
    </rPh>
    <rPh sb="8" eb="9">
      <t>ウツリ</t>
    </rPh>
    <phoneticPr fontId="11"/>
  </si>
  <si>
    <t>その他の製造業</t>
    <rPh sb="2" eb="3">
      <t>タ</t>
    </rPh>
    <rPh sb="4" eb="7">
      <t>セイゾウギョウ</t>
    </rPh>
    <phoneticPr fontId="11"/>
  </si>
  <si>
    <t>50～54歳</t>
    <rPh sb="5" eb="6">
      <t>サイ</t>
    </rPh>
    <phoneticPr fontId="11"/>
  </si>
  <si>
    <t>ｘ</t>
  </si>
  <si>
    <t>輸送用機械器具製造業</t>
    <rPh sb="0" eb="3">
      <t>ユソウヨウ</t>
    </rPh>
    <rPh sb="3" eb="5">
      <t>キカイ</t>
    </rPh>
    <rPh sb="5" eb="7">
      <t>キグ</t>
    </rPh>
    <rPh sb="7" eb="10">
      <t>セイゾウギョウ</t>
    </rPh>
    <phoneticPr fontId="11"/>
  </si>
  <si>
    <t>電子部品・デバイス・電子回路
製造業</t>
    <rPh sb="0" eb="2">
      <t>デンシ</t>
    </rPh>
    <rPh sb="2" eb="4">
      <t>ブヒン</t>
    </rPh>
    <rPh sb="10" eb="12">
      <t>デンシ</t>
    </rPh>
    <rPh sb="12" eb="14">
      <t>カイロ</t>
    </rPh>
    <rPh sb="15" eb="18">
      <t>セイゾウギョウ</t>
    </rPh>
    <phoneticPr fontId="11"/>
  </si>
  <si>
    <t>60～64</t>
  </si>
  <si>
    <t>はん用機械器具製造業</t>
    <rPh sb="2" eb="3">
      <t>ヨウ</t>
    </rPh>
    <rPh sb="3" eb="5">
      <t>キカイ</t>
    </rPh>
    <rPh sb="5" eb="7">
      <t>キグ</t>
    </rPh>
    <rPh sb="7" eb="10">
      <t>セイゾウギョウ</t>
    </rPh>
    <phoneticPr fontId="11"/>
  </si>
  <si>
    <t>　　27年</t>
    <rPh sb="4" eb="5">
      <t>ネン</t>
    </rPh>
    <phoneticPr fontId="11"/>
  </si>
  <si>
    <t>金属製品製造業</t>
    <rPh sb="0" eb="2">
      <t>キンゾク</t>
    </rPh>
    <rPh sb="2" eb="4">
      <t>セイヒン</t>
    </rPh>
    <rPh sb="4" eb="7">
      <t>セイゾウギョウ</t>
    </rPh>
    <phoneticPr fontId="11"/>
  </si>
  <si>
    <t>鉄鋼業</t>
    <rPh sb="0" eb="2">
      <t>テッコウ</t>
    </rPh>
    <rPh sb="2" eb="3">
      <t>ギョウ</t>
    </rPh>
    <phoneticPr fontId="11"/>
  </si>
  <si>
    <t>窯業・土石製品製造業</t>
    <rPh sb="0" eb="2">
      <t>ヨウギョウ</t>
    </rPh>
    <rPh sb="3" eb="5">
      <t>ドセキ</t>
    </rPh>
    <rPh sb="5" eb="7">
      <t>セイヒン</t>
    </rPh>
    <rPh sb="7" eb="10">
      <t>セイゾウギョウ</t>
    </rPh>
    <phoneticPr fontId="11"/>
  </si>
  <si>
    <t>ゴム製品製造業</t>
    <rPh sb="2" eb="4">
      <t>セイヒン</t>
    </rPh>
    <rPh sb="4" eb="7">
      <t>セイゾウギョウ</t>
    </rPh>
    <phoneticPr fontId="11"/>
  </si>
  <si>
    <t>15～19歳</t>
    <rPh sb="5" eb="6">
      <t>サイ</t>
    </rPh>
    <phoneticPr fontId="11"/>
  </si>
  <si>
    <t xml:space="preserve">
26年</t>
    <rPh sb="3" eb="4">
      <t>ネン</t>
    </rPh>
    <phoneticPr fontId="11"/>
  </si>
  <si>
    <t>石油製品・石炭製品製造業</t>
    <rPh sb="0" eb="2">
      <t>セキユ</t>
    </rPh>
    <rPh sb="2" eb="4">
      <t>セイヒン</t>
    </rPh>
    <rPh sb="5" eb="7">
      <t>セキタン</t>
    </rPh>
    <rPh sb="7" eb="9">
      <t>セイヒン</t>
    </rPh>
    <rPh sb="9" eb="12">
      <t>セイゾウギョウ</t>
    </rPh>
    <phoneticPr fontId="11"/>
  </si>
  <si>
    <t>印刷・同関連業</t>
    <rPh sb="0" eb="2">
      <t>インサツ</t>
    </rPh>
    <rPh sb="3" eb="4">
      <t>ドウ</t>
    </rPh>
    <rPh sb="4" eb="6">
      <t>カンレン</t>
    </rPh>
    <rPh sb="6" eb="7">
      <t>ギョウ</t>
    </rPh>
    <phoneticPr fontId="11"/>
  </si>
  <si>
    <t>パルプ・紙・紙加工品製造業</t>
    <rPh sb="4" eb="5">
      <t>カミ</t>
    </rPh>
    <rPh sb="6" eb="7">
      <t>カミ</t>
    </rPh>
    <rPh sb="7" eb="10">
      <t>カコウヒン</t>
    </rPh>
    <rPh sb="10" eb="13">
      <t>セイゾウギョウ</t>
    </rPh>
    <phoneticPr fontId="11"/>
  </si>
  <si>
    <t>金融・保険業</t>
    <rPh sb="0" eb="2">
      <t>キンユウ</t>
    </rPh>
    <rPh sb="3" eb="6">
      <t>ホケンギョウ</t>
    </rPh>
    <phoneticPr fontId="11"/>
  </si>
  <si>
    <t>家具・装備品製造業</t>
    <rPh sb="0" eb="2">
      <t>カグ</t>
    </rPh>
    <rPh sb="3" eb="6">
      <t>ソウビヒン</t>
    </rPh>
    <rPh sb="6" eb="9">
      <t>セイゾウギョウ</t>
    </rPh>
    <phoneticPr fontId="11"/>
  </si>
  <si>
    <t>繊維工業</t>
    <rPh sb="0" eb="2">
      <t>センイ</t>
    </rPh>
    <rPh sb="2" eb="4">
      <t>コウギョウ</t>
    </rPh>
    <phoneticPr fontId="11"/>
  </si>
  <si>
    <t>飲料・たばこ・飼料製造業</t>
    <rPh sb="0" eb="2">
      <t>インリョウ</t>
    </rPh>
    <rPh sb="7" eb="9">
      <t>シリョウ</t>
    </rPh>
    <rPh sb="9" eb="12">
      <t>セイゾウギョウ</t>
    </rPh>
    <phoneticPr fontId="11"/>
  </si>
  <si>
    <t>食料品製造業</t>
    <rPh sb="0" eb="3">
      <t>ショクリョウヒン</t>
    </rPh>
    <rPh sb="3" eb="5">
      <t>セイゾウ</t>
    </rPh>
    <rPh sb="5" eb="6">
      <t>ギョウ</t>
    </rPh>
    <phoneticPr fontId="11"/>
  </si>
  <si>
    <t>製造業計</t>
    <rPh sb="0" eb="3">
      <t>セイゾウギョウ</t>
    </rPh>
    <rPh sb="3" eb="4">
      <t>ケイ</t>
    </rPh>
    <phoneticPr fontId="11"/>
  </si>
  <si>
    <t>製 造 品
出荷額等</t>
    <rPh sb="0" eb="1">
      <t>セイ</t>
    </rPh>
    <rPh sb="2" eb="3">
      <t>ヅクリ</t>
    </rPh>
    <rPh sb="4" eb="5">
      <t>シナ</t>
    </rPh>
    <rPh sb="6" eb="8">
      <t>シュッカ</t>
    </rPh>
    <rPh sb="8" eb="9">
      <t>ガク</t>
    </rPh>
    <rPh sb="9" eb="10">
      <t>トウ</t>
    </rPh>
    <phoneticPr fontId="11"/>
  </si>
  <si>
    <t>現金給与
総　　額</t>
    <rPh sb="0" eb="2">
      <t>ゲンキン</t>
    </rPh>
    <rPh sb="2" eb="4">
      <t>キュウヨ</t>
    </rPh>
    <rPh sb="5" eb="6">
      <t>ソウ</t>
    </rPh>
    <rPh sb="8" eb="9">
      <t>ガク</t>
    </rPh>
    <phoneticPr fontId="11"/>
  </si>
  <si>
    <t>事業所数</t>
    <rPh sb="0" eb="2">
      <t>ジギョウ</t>
    </rPh>
    <rPh sb="2" eb="3">
      <t>ショ</t>
    </rPh>
    <rPh sb="3" eb="4">
      <t>スウ</t>
    </rPh>
    <phoneticPr fontId="11"/>
  </si>
  <si>
    <t>区　　　　分</t>
    <rPh sb="0" eb="1">
      <t>ク</t>
    </rPh>
    <rPh sb="5" eb="6">
      <t>ブン</t>
    </rPh>
    <phoneticPr fontId="11"/>
  </si>
  <si>
    <t>（単位：事業所,人,万円）</t>
    <rPh sb="1" eb="3">
      <t>タンイ</t>
    </rPh>
    <rPh sb="4" eb="6">
      <t>ジギョウ</t>
    </rPh>
    <rPh sb="6" eb="7">
      <t>ショ</t>
    </rPh>
    <rPh sb="8" eb="9">
      <t>ヒト</t>
    </rPh>
    <rPh sb="10" eb="12">
      <t>マンエン</t>
    </rPh>
    <phoneticPr fontId="11"/>
  </si>
  <si>
    <t>資料　企画政策課「徳島県の工業」、経済産業省「2020年工業統計表」</t>
  </si>
  <si>
    <t>輸送用機械器具製造業</t>
    <rPh sb="0" eb="2">
      <t>ユソウ</t>
    </rPh>
    <rPh sb="2" eb="3">
      <t>ヨウ</t>
    </rPh>
    <rPh sb="3" eb="5">
      <t>キカイ</t>
    </rPh>
    <rPh sb="5" eb="7">
      <t>キグ</t>
    </rPh>
    <rPh sb="7" eb="10">
      <t>セイゾウギョウ</t>
    </rPh>
    <phoneticPr fontId="11"/>
  </si>
  <si>
    <t>-</t>
  </si>
  <si>
    <t>非鉄金属製造業</t>
    <rPh sb="0" eb="4">
      <t>ヒテツキンゾク</t>
    </rPh>
    <rPh sb="4" eb="7">
      <t>セイゾウギョウ</t>
    </rPh>
    <phoneticPr fontId="11"/>
  </si>
  <si>
    <t>休業者</t>
    <rPh sb="0" eb="3">
      <t>キュウギョウシャ</t>
    </rPh>
    <phoneticPr fontId="11"/>
  </si>
  <si>
    <t xml:space="preserve">
３年</t>
    <rPh sb="2" eb="3">
      <t>ネン</t>
    </rPh>
    <phoneticPr fontId="11"/>
  </si>
  <si>
    <t xml:space="preserve">
２年</t>
    <rPh sb="2" eb="3">
      <t>ネン</t>
    </rPh>
    <phoneticPr fontId="11"/>
  </si>
  <si>
    <t>令和
元年</t>
    <rPh sb="0" eb="2">
      <t>レイワ</t>
    </rPh>
    <rPh sb="3" eb="5">
      <t>ガンネン</t>
    </rPh>
    <phoneticPr fontId="11"/>
  </si>
  <si>
    <t xml:space="preserve">
30年</t>
    <rPh sb="3" eb="4">
      <t>ネン</t>
    </rPh>
    <phoneticPr fontId="11"/>
  </si>
  <si>
    <t xml:space="preserve">
29年</t>
    <rPh sb="3" eb="4">
      <t>ネン</t>
    </rPh>
    <phoneticPr fontId="11"/>
  </si>
  <si>
    <t>　　令和４年調査（令和３年実績）から、工業統計調査は「経済構造実態調査製造業事業所調査」となった。</t>
  </si>
  <si>
    <t xml:space="preserve">
25年</t>
    <rPh sb="3" eb="4">
      <t>ネン</t>
    </rPh>
    <phoneticPr fontId="11"/>
  </si>
  <si>
    <t>区　　　　　分</t>
    <rPh sb="0" eb="1">
      <t>ク</t>
    </rPh>
    <rPh sb="6" eb="7">
      <t>ブン</t>
    </rPh>
    <phoneticPr fontId="11"/>
  </si>
  <si>
    <t>（単位：事業所）</t>
    <rPh sb="1" eb="3">
      <t>タンイ</t>
    </rPh>
    <rPh sb="4" eb="6">
      <t>ジギョウ</t>
    </rPh>
    <rPh sb="6" eb="7">
      <t>ショ</t>
    </rPh>
    <phoneticPr fontId="11"/>
  </si>
  <si>
    <t xml:space="preserve">資料　企画政策課「徳島県の工業」 </t>
    <rPh sb="0" eb="2">
      <t>シリョウ</t>
    </rPh>
    <rPh sb="3" eb="5">
      <t>キカク</t>
    </rPh>
    <rPh sb="5" eb="8">
      <t>セイサクカ</t>
    </rPh>
    <rPh sb="9" eb="12">
      <t>トクシマケン</t>
    </rPh>
    <rPh sb="13" eb="15">
      <t>コウギョウ</t>
    </rPh>
    <phoneticPr fontId="11"/>
  </si>
  <si>
    <t>３５　 工業の産業分類別事業所数の推移</t>
    <rPh sb="4" eb="5">
      <t>コウ</t>
    </rPh>
    <rPh sb="5" eb="6">
      <t>ギョウ</t>
    </rPh>
    <rPh sb="7" eb="9">
      <t>サンギョウ</t>
    </rPh>
    <rPh sb="9" eb="11">
      <t>ブンルイ</t>
    </rPh>
    <rPh sb="11" eb="12">
      <t>ベツ</t>
    </rPh>
    <rPh sb="12" eb="15">
      <t>ジギョウショ</t>
    </rPh>
    <rPh sb="15" eb="16">
      <t>スウ</t>
    </rPh>
    <rPh sb="17" eb="19">
      <t>スイイ</t>
    </rPh>
    <phoneticPr fontId="11"/>
  </si>
  <si>
    <t>出荷額等</t>
    <rPh sb="0" eb="2">
      <t>シュッカ</t>
    </rPh>
    <rPh sb="2" eb="3">
      <t>ガク</t>
    </rPh>
    <rPh sb="3" eb="4">
      <t>トウ</t>
    </rPh>
    <phoneticPr fontId="11"/>
  </si>
  <si>
    <t>従業者数</t>
    <rPh sb="0" eb="3">
      <t>ジュウギョウシャ</t>
    </rPh>
    <rPh sb="3" eb="4">
      <t>スウ</t>
    </rPh>
    <phoneticPr fontId="11"/>
  </si>
  <si>
    <t>令和元年</t>
    <rPh sb="0" eb="2">
      <t>レイワ</t>
    </rPh>
    <rPh sb="2" eb="3">
      <t>ガン</t>
    </rPh>
    <rPh sb="3" eb="4">
      <t>ネン</t>
    </rPh>
    <phoneticPr fontId="11"/>
  </si>
  <si>
    <t>うち県内　他市区町村に常住</t>
    <rPh sb="2" eb="4">
      <t>ケンナイ</t>
    </rPh>
    <rPh sb="5" eb="6">
      <t>タ</t>
    </rPh>
    <rPh sb="6" eb="8">
      <t>シク</t>
    </rPh>
    <rPh sb="8" eb="10">
      <t>チョウソン</t>
    </rPh>
    <rPh sb="11" eb="12">
      <t>ツネ</t>
    </rPh>
    <rPh sb="12" eb="13">
      <t>ジュウ</t>
    </rPh>
    <phoneticPr fontId="11"/>
  </si>
  <si>
    <t>　　30年</t>
    <rPh sb="4" eb="5">
      <t>ネン</t>
    </rPh>
    <phoneticPr fontId="11"/>
  </si>
  <si>
    <t>　　29年</t>
    <rPh sb="4" eb="5">
      <t>ネン</t>
    </rPh>
    <phoneticPr fontId="11"/>
  </si>
  <si>
    <t>30人以上</t>
    <rPh sb="2" eb="3">
      <t>ニン</t>
    </rPh>
    <rPh sb="3" eb="5">
      <t>イジョウ</t>
    </rPh>
    <phoneticPr fontId="11"/>
  </si>
  <si>
    <t>10～19人</t>
    <rPh sb="5" eb="6">
      <t>ニン</t>
    </rPh>
    <phoneticPr fontId="11"/>
  </si>
  <si>
    <t>３６　 工業の従業者規模別推移</t>
    <rPh sb="4" eb="6">
      <t>コウギョウ</t>
    </rPh>
    <rPh sb="7" eb="8">
      <t>ジュウ</t>
    </rPh>
    <rPh sb="8" eb="9">
      <t>ギョウ</t>
    </rPh>
    <rPh sb="9" eb="10">
      <t>シャ</t>
    </rPh>
    <rPh sb="10" eb="11">
      <t>キ</t>
    </rPh>
    <rPh sb="11" eb="12">
      <t>ボ</t>
    </rPh>
    <rPh sb="12" eb="13">
      <t>ベツ</t>
    </rPh>
    <rPh sb="13" eb="14">
      <t>スイ</t>
    </rPh>
    <rPh sb="14" eb="15">
      <t>ウツリ</t>
    </rPh>
    <phoneticPr fontId="11"/>
  </si>
  <si>
    <t>令和２年</t>
    <rPh sb="0" eb="2">
      <t>レイワ</t>
    </rPh>
    <rPh sb="3" eb="4">
      <t>ネン</t>
    </rPh>
    <phoneticPr fontId="11"/>
  </si>
  <si>
    <t>自宅で   従　業</t>
  </si>
  <si>
    <t>総　数</t>
    <rPh sb="0" eb="1">
      <t>フサ</t>
    </rPh>
    <rPh sb="2" eb="3">
      <t>カズ</t>
    </rPh>
    <phoneticPr fontId="11"/>
  </si>
  <si>
    <t>総 数
2)</t>
    <rPh sb="0" eb="1">
      <t>ソウ</t>
    </rPh>
    <rPh sb="2" eb="3">
      <t>スウ</t>
    </rPh>
    <phoneticPr fontId="11"/>
  </si>
  <si>
    <t>　　令和４年調査（令和３年実績）から、工業統計調査は「経済構造実態調査製造業事業所調査」となった。</t>
    <rPh sb="9" eb="11">
      <t>レイワ</t>
    </rPh>
    <rPh sb="12" eb="13">
      <t>ネン</t>
    </rPh>
    <rPh sb="13" eb="15">
      <t>ジッセキ</t>
    </rPh>
    <phoneticPr fontId="3"/>
  </si>
  <si>
    <t>45～49</t>
  </si>
  <si>
    <t>令　和　２　年</t>
    <rPh sb="0" eb="1">
      <t>レイ</t>
    </rPh>
    <rPh sb="2" eb="3">
      <t>ワ</t>
    </rPh>
    <rPh sb="6" eb="7">
      <t>ネン</t>
    </rPh>
    <phoneticPr fontId="11"/>
  </si>
  <si>
    <t>平成22年</t>
  </si>
  <si>
    <t>女</t>
    <rPh sb="0" eb="1">
      <t>オンナ</t>
    </rPh>
    <phoneticPr fontId="11"/>
  </si>
  <si>
    <t>男</t>
    <rPh sb="0" eb="1">
      <t>オトコ</t>
    </rPh>
    <phoneticPr fontId="11"/>
  </si>
  <si>
    <t>不動産業</t>
    <rPh sb="0" eb="3">
      <t>フドウサン</t>
    </rPh>
    <rPh sb="3" eb="4">
      <t>ギョウ</t>
    </rPh>
    <phoneticPr fontId="11"/>
  </si>
  <si>
    <t>うち　家事</t>
    <rPh sb="3" eb="5">
      <t>カジ</t>
    </rPh>
    <phoneticPr fontId="11"/>
  </si>
  <si>
    <t>資料　企画政策課「国勢調査」</t>
    <rPh sb="0" eb="2">
      <t>シリョウ</t>
    </rPh>
    <rPh sb="3" eb="5">
      <t>キカク</t>
    </rPh>
    <rPh sb="5" eb="7">
      <t>セイサク</t>
    </rPh>
    <rPh sb="7" eb="8">
      <t>カ</t>
    </rPh>
    <rPh sb="9" eb="11">
      <t>コクセイ</t>
    </rPh>
    <rPh sb="11" eb="13">
      <t>チョウサ</t>
    </rPh>
    <phoneticPr fontId="11"/>
  </si>
  <si>
    <t>４年</t>
    <rPh sb="1" eb="2">
      <t>ネン</t>
    </rPh>
    <phoneticPr fontId="11"/>
  </si>
  <si>
    <t>45～49歳</t>
    <rPh sb="5" eb="6">
      <t>サイ</t>
    </rPh>
    <phoneticPr fontId="11"/>
  </si>
  <si>
    <t>うち県内他市区町村に常住</t>
    <rPh sb="2" eb="4">
      <t>ケンナイ</t>
    </rPh>
    <rPh sb="4" eb="5">
      <t>タ</t>
    </rPh>
    <rPh sb="5" eb="7">
      <t>シク</t>
    </rPh>
    <rPh sb="7" eb="9">
      <t>チョウソン</t>
    </rPh>
    <rPh sb="10" eb="11">
      <t>ツネ</t>
    </rPh>
    <rPh sb="11" eb="12">
      <t>ジュウ</t>
    </rPh>
    <phoneticPr fontId="11"/>
  </si>
  <si>
    <t>農 業</t>
    <rPh sb="0" eb="1">
      <t>ノウ</t>
    </rPh>
    <rPh sb="2" eb="3">
      <t>ギョウ</t>
    </rPh>
    <phoneticPr fontId="11"/>
  </si>
  <si>
    <t>70～74歳</t>
    <rPh sb="5" eb="6">
      <t>サイ</t>
    </rPh>
    <phoneticPr fontId="11"/>
  </si>
  <si>
    <t>労働力総人口</t>
    <rPh sb="0" eb="1">
      <t>ロウ</t>
    </rPh>
    <rPh sb="1" eb="2">
      <t>ハタラキ</t>
    </rPh>
    <rPh sb="2" eb="3">
      <t>チカラ</t>
    </rPh>
    <rPh sb="3" eb="4">
      <t>フサ</t>
    </rPh>
    <rPh sb="4" eb="5">
      <t>ジン</t>
    </rPh>
    <rPh sb="5" eb="6">
      <t>クチ</t>
    </rPh>
    <phoneticPr fontId="11"/>
  </si>
  <si>
    <t>75～79</t>
  </si>
  <si>
    <t>平成27年</t>
    <rPh sb="0" eb="2">
      <t>ヘイセイ</t>
    </rPh>
    <rPh sb="4" eb="5">
      <t>ネン</t>
    </rPh>
    <phoneticPr fontId="11"/>
  </si>
  <si>
    <t>70～74</t>
  </si>
  <si>
    <t>平　成　17　年</t>
    <rPh sb="0" eb="1">
      <t>ヒラ</t>
    </rPh>
    <rPh sb="2" eb="3">
      <t>シゲル</t>
    </rPh>
    <rPh sb="7" eb="8">
      <t>ネン</t>
    </rPh>
    <phoneticPr fontId="11"/>
  </si>
  <si>
    <t>この統計表中、「－」は該当数値なし、「０」は四捨五入による単位未満、「△」は数値がマイナ
スであることを表している。また、「Ｘ」は事業所数が１又は２の事業所に係る数値で、これをそ
のまま掲げると、個々の報告者の秘密が漏れるおそれがあるため秘匿した箇所であり、３以上の
事業所に係る数値であっても、前後の関係から１又は２の事業所の数値が判明する箇所も秘匿と
した。更に、秘匿する必要のない箇所であっても、比較対象年次の数値を秘匿している場合、増
減数や増減率を「Ｘ」とした。</t>
  </si>
  <si>
    <t>65～69</t>
  </si>
  <si>
    <t>平成17年</t>
  </si>
  <si>
    <t>35～39</t>
  </si>
  <si>
    <t>65～69歳</t>
    <rPh sb="5" eb="6">
      <t>サイ</t>
    </rPh>
    <phoneticPr fontId="11"/>
  </si>
  <si>
    <t>不　詳</t>
    <rPh sb="0" eb="1">
      <t>フ</t>
    </rPh>
    <rPh sb="2" eb="3">
      <t>ショウ</t>
    </rPh>
    <phoneticPr fontId="11"/>
  </si>
  <si>
    <t>注）15才以上の人口は、労働力状態「不詳」を含む。</t>
    <rPh sb="0" eb="1">
      <t>チュウ</t>
    </rPh>
    <rPh sb="4" eb="7">
      <t>サイイジョウ</t>
    </rPh>
    <rPh sb="8" eb="10">
      <t>ジンコウ</t>
    </rPh>
    <rPh sb="12" eb="15">
      <t>ロウドウリョク</t>
    </rPh>
    <rPh sb="15" eb="17">
      <t>ジョウタイ</t>
    </rPh>
    <rPh sb="18" eb="20">
      <t>フショウ</t>
    </rPh>
    <rPh sb="22" eb="23">
      <t>フク</t>
    </rPh>
    <phoneticPr fontId="11"/>
  </si>
  <si>
    <t>資料　「徳島県の工業 －令和４年経済構造実態調査製造事業所調査　産業別集計－」 従業者４人以上の事業所</t>
    <rPh sb="0" eb="2">
      <t>シリョウ</t>
    </rPh>
    <rPh sb="4" eb="7">
      <t>トクシマケン</t>
    </rPh>
    <rPh sb="8" eb="10">
      <t>コウギョウ</t>
    </rPh>
    <rPh sb="12" eb="14">
      <t>レイワ</t>
    </rPh>
    <rPh sb="15" eb="16">
      <t>ネン</t>
    </rPh>
    <rPh sb="16" eb="18">
      <t>ケイザイ</t>
    </rPh>
    <rPh sb="18" eb="20">
      <t>コウゾウ</t>
    </rPh>
    <rPh sb="20" eb="22">
      <t>ジッタイ</t>
    </rPh>
    <rPh sb="22" eb="24">
      <t>チョウサ</t>
    </rPh>
    <rPh sb="24" eb="26">
      <t>セイゾウ</t>
    </rPh>
    <rPh sb="26" eb="29">
      <t>ジギョウショ</t>
    </rPh>
    <rPh sb="29" eb="31">
      <t>チョウサ</t>
    </rPh>
    <rPh sb="32" eb="34">
      <t>サンギョウ</t>
    </rPh>
    <rPh sb="34" eb="35">
      <t>ベツ</t>
    </rPh>
    <rPh sb="35" eb="37">
      <t>シュウケイ</t>
    </rPh>
    <rPh sb="40" eb="43">
      <t>ジュウギョウシャ</t>
    </rPh>
    <rPh sb="44" eb="47">
      <t>ニンイジョウ</t>
    </rPh>
    <rPh sb="48" eb="51">
      <t>ジギョウショ</t>
    </rPh>
    <phoneticPr fontId="11"/>
  </si>
  <si>
    <t>構成比</t>
  </si>
  <si>
    <t>電気･ガス･熱供給・水道業</t>
    <rPh sb="0" eb="2">
      <t>デンキ</t>
    </rPh>
    <rPh sb="6" eb="7">
      <t>ネツ</t>
    </rPh>
    <rPh sb="7" eb="9">
      <t>キョウキュウ</t>
    </rPh>
    <rPh sb="10" eb="12">
      <t>スイドウ</t>
    </rPh>
    <rPh sb="12" eb="13">
      <t>ギョウ</t>
    </rPh>
    <phoneticPr fontId="11"/>
  </si>
  <si>
    <t>卸売･小売業･
飲食店・宿泊業</t>
    <rPh sb="0" eb="2">
      <t>オロシウリ</t>
    </rPh>
    <rPh sb="3" eb="6">
      <t>コウリギョウ</t>
    </rPh>
    <rPh sb="8" eb="10">
      <t>インショク</t>
    </rPh>
    <rPh sb="10" eb="11">
      <t>テン</t>
    </rPh>
    <rPh sb="12" eb="14">
      <t>シュクハク</t>
    </rPh>
    <rPh sb="14" eb="15">
      <t>ギョウ</t>
    </rPh>
    <phoneticPr fontId="11"/>
  </si>
  <si>
    <t>資料  企画政策課「国勢調査」</t>
    <rPh sb="0" eb="2">
      <t>シリョウ</t>
    </rPh>
    <rPh sb="4" eb="6">
      <t>キカク</t>
    </rPh>
    <rPh sb="6" eb="8">
      <t>セイサク</t>
    </rPh>
    <rPh sb="8" eb="9">
      <t>カ</t>
    </rPh>
    <rPh sb="10" eb="12">
      <t>コクセイ</t>
    </rPh>
    <rPh sb="12" eb="14">
      <t>チョウサ</t>
    </rPh>
    <phoneticPr fontId="11"/>
  </si>
  <si>
    <t>完全失業者</t>
    <rPh sb="0" eb="1">
      <t>カン</t>
    </rPh>
    <rPh sb="1" eb="2">
      <t>ゼン</t>
    </rPh>
    <rPh sb="2" eb="3">
      <t>シツ</t>
    </rPh>
    <rPh sb="3" eb="4">
      <t>ギョウ</t>
    </rPh>
    <rPh sb="4" eb="5">
      <t>シャ</t>
    </rPh>
    <phoneticPr fontId="11"/>
  </si>
  <si>
    <t>通学のかたわら仕事　</t>
    <rPh sb="0" eb="2">
      <t>ツウガク</t>
    </rPh>
    <rPh sb="7" eb="9">
      <t>シゴト</t>
    </rPh>
    <phoneticPr fontId="11"/>
  </si>
  <si>
    <t>家事のほか仕事</t>
    <rPh sb="0" eb="2">
      <t>カジ</t>
    </rPh>
    <rPh sb="5" eb="7">
      <t>シゴト</t>
    </rPh>
    <phoneticPr fontId="11"/>
  </si>
  <si>
    <t>25～29</t>
  </si>
  <si>
    <t>主に仕事</t>
    <rPh sb="0" eb="1">
      <t>オモ</t>
    </rPh>
    <rPh sb="2" eb="4">
      <t>シゴト</t>
    </rPh>
    <phoneticPr fontId="11"/>
  </si>
  <si>
    <t>就　業　者</t>
    <rPh sb="0" eb="1">
      <t>シュウ</t>
    </rPh>
    <rPh sb="2" eb="3">
      <t>ギョウ</t>
    </rPh>
    <rPh sb="4" eb="5">
      <t>シャ</t>
    </rPh>
    <phoneticPr fontId="11"/>
  </si>
  <si>
    <t>資料　企画政策課「令和２年国勢調査」</t>
    <rPh sb="0" eb="2">
      <t>シリョウ</t>
    </rPh>
    <rPh sb="3" eb="5">
      <t>キカク</t>
    </rPh>
    <rPh sb="5" eb="7">
      <t>セイサク</t>
    </rPh>
    <rPh sb="7" eb="8">
      <t>カ</t>
    </rPh>
    <rPh sb="9" eb="11">
      <t>レイワ</t>
    </rPh>
    <rPh sb="12" eb="13">
      <t>ネン</t>
    </rPh>
    <rPh sb="13" eb="15">
      <t>コクセイ</t>
    </rPh>
    <rPh sb="15" eb="17">
      <t>チョウサ</t>
    </rPh>
    <phoneticPr fontId="11"/>
  </si>
  <si>
    <t>（再掲）</t>
    <rPh sb="1" eb="3">
      <t>サイケイ</t>
    </rPh>
    <phoneticPr fontId="11"/>
  </si>
  <si>
    <t>15才以上人口</t>
    <rPh sb="2" eb="5">
      <t>サイイジョウ</t>
    </rPh>
    <rPh sb="5" eb="7">
      <t>ジンコウ</t>
    </rPh>
    <phoneticPr fontId="11"/>
  </si>
  <si>
    <t>人口</t>
    <rPh sb="0" eb="1">
      <t>ヒト</t>
    </rPh>
    <rPh sb="1" eb="2">
      <t>クチ</t>
    </rPh>
    <phoneticPr fontId="11"/>
  </si>
  <si>
    <t>構成比</t>
    <rPh sb="0" eb="3">
      <t>コウセイヒ</t>
    </rPh>
    <phoneticPr fontId="11"/>
  </si>
  <si>
    <t>平　成　27　年</t>
    <rPh sb="0" eb="1">
      <t>ヒラ</t>
    </rPh>
    <rPh sb="2" eb="3">
      <t>シゲル</t>
    </rPh>
    <rPh sb="7" eb="8">
      <t>ネン</t>
    </rPh>
    <phoneticPr fontId="11"/>
  </si>
  <si>
    <t>65歳以上</t>
    <rPh sb="2" eb="5">
      <t>サイイジョウ</t>
    </rPh>
    <phoneticPr fontId="11"/>
  </si>
  <si>
    <t>40～44</t>
  </si>
  <si>
    <t>30～34</t>
  </si>
  <si>
    <t>15～19</t>
  </si>
  <si>
    <t>分類不能の産業</t>
    <rPh sb="0" eb="2">
      <t>ブンルイ</t>
    </rPh>
    <rPh sb="2" eb="4">
      <t>フノウ</t>
    </rPh>
    <rPh sb="5" eb="7">
      <t>サンギョウ</t>
    </rPh>
    <phoneticPr fontId="11"/>
  </si>
  <si>
    <t>公務（他に分類されないもの）</t>
    <rPh sb="0" eb="2">
      <t>コウム</t>
    </rPh>
    <rPh sb="3" eb="4">
      <t>タ</t>
    </rPh>
    <rPh sb="5" eb="7">
      <t>ブンルイ</t>
    </rPh>
    <phoneticPr fontId="11"/>
  </si>
  <si>
    <t>サービス業</t>
    <rPh sb="4" eb="5">
      <t>ギョウ</t>
    </rPh>
    <phoneticPr fontId="11"/>
  </si>
  <si>
    <t>運輸･通信業</t>
    <rPh sb="0" eb="2">
      <t>ウンユ</t>
    </rPh>
    <rPh sb="3" eb="6">
      <t>ツウシンギョウ</t>
    </rPh>
    <phoneticPr fontId="11"/>
  </si>
  <si>
    <t>鉱 業</t>
    <rPh sb="0" eb="1">
      <t>コウ</t>
    </rPh>
    <rPh sb="2" eb="3">
      <t>ギョウ</t>
    </rPh>
    <phoneticPr fontId="11"/>
  </si>
  <si>
    <t>漁 業</t>
    <rPh sb="0" eb="1">
      <t>ギョ</t>
    </rPh>
    <rPh sb="2" eb="3">
      <t>ギョウ</t>
    </rPh>
    <phoneticPr fontId="11"/>
  </si>
  <si>
    <t>区 分（歳）</t>
    <rPh sb="0" eb="1">
      <t>ク</t>
    </rPh>
    <rPh sb="2" eb="3">
      <t>ブン</t>
    </rPh>
    <rPh sb="4" eb="5">
      <t>トシ</t>
    </rPh>
    <phoneticPr fontId="11"/>
  </si>
  <si>
    <t>N</t>
  </si>
  <si>
    <t>M</t>
  </si>
  <si>
    <t>L</t>
  </si>
  <si>
    <t>K</t>
  </si>
  <si>
    <t>I</t>
  </si>
  <si>
    <t>従業地による就業者数</t>
    <rPh sb="0" eb="2">
      <t>ジュウギョウ</t>
    </rPh>
    <rPh sb="2" eb="3">
      <t>チ</t>
    </rPh>
    <rPh sb="6" eb="7">
      <t>シュウ</t>
    </rPh>
    <rPh sb="7" eb="10">
      <t>ギョウシャスウ</t>
    </rPh>
    <phoneticPr fontId="11"/>
  </si>
  <si>
    <t>H</t>
  </si>
  <si>
    <t>60～64歳</t>
    <rPh sb="5" eb="6">
      <t>サイ</t>
    </rPh>
    <phoneticPr fontId="11"/>
  </si>
  <si>
    <t>G</t>
  </si>
  <si>
    <t>F</t>
  </si>
  <si>
    <t>E</t>
  </si>
  <si>
    <t>D</t>
  </si>
  <si>
    <t>C</t>
  </si>
  <si>
    <t>A</t>
  </si>
  <si>
    <t>総　　　数</t>
    <rPh sb="0" eb="1">
      <t>ソウ</t>
    </rPh>
    <rPh sb="4" eb="5">
      <t>スウ</t>
    </rPh>
    <phoneticPr fontId="11"/>
  </si>
  <si>
    <t>　　　４９　　 産　業　、　年　齢　別　　　　１５　歳　以　上　就　業　者　数</t>
    <rPh sb="8" eb="9">
      <t>サン</t>
    </rPh>
    <rPh sb="10" eb="11">
      <t>ギョウ</t>
    </rPh>
    <rPh sb="14" eb="15">
      <t>トシ</t>
    </rPh>
    <rPh sb="16" eb="17">
      <t>ヨワイ</t>
    </rPh>
    <rPh sb="18" eb="19">
      <t>ベツ</t>
    </rPh>
    <rPh sb="26" eb="27">
      <t>トシ</t>
    </rPh>
    <rPh sb="28" eb="29">
      <t>イ</t>
    </rPh>
    <rPh sb="30" eb="31">
      <t>ウエ</t>
    </rPh>
    <rPh sb="32" eb="33">
      <t>シュウ</t>
    </rPh>
    <rPh sb="34" eb="35">
      <t>ギョウ</t>
    </rPh>
    <rPh sb="36" eb="37">
      <t>シャ</t>
    </rPh>
    <rPh sb="38" eb="39">
      <t>スウ</t>
    </rPh>
    <phoneticPr fontId="11"/>
  </si>
  <si>
    <t>　　3)　従業地・通学地「不詳」で、当地に常住している者を含む。</t>
    <rPh sb="18" eb="20">
      <t>トウチ</t>
    </rPh>
    <rPh sb="21" eb="23">
      <t>ジョウジュウ</t>
    </rPh>
    <rPh sb="27" eb="28">
      <t>モノ</t>
    </rPh>
    <phoneticPr fontId="11"/>
  </si>
  <si>
    <t>　　1)　労働力状態「不詳」を含む。</t>
    <rPh sb="5" eb="7">
      <t>ロウドウ</t>
    </rPh>
    <rPh sb="7" eb="8">
      <t>リョク</t>
    </rPh>
    <rPh sb="8" eb="10">
      <t>ジョウタイ</t>
    </rPh>
    <rPh sb="11" eb="13">
      <t>フショウ</t>
    </rPh>
    <rPh sb="15" eb="16">
      <t>フク</t>
    </rPh>
    <phoneticPr fontId="11"/>
  </si>
  <si>
    <t>80～84歳</t>
    <rPh sb="5" eb="6">
      <t>サイ</t>
    </rPh>
    <phoneticPr fontId="11"/>
  </si>
  <si>
    <t>55～59歳</t>
    <rPh sb="5" eb="6">
      <t>サイ</t>
    </rPh>
    <phoneticPr fontId="11"/>
  </si>
  <si>
    <t>40～44歳</t>
    <rPh sb="5" eb="6">
      <t>サイ</t>
    </rPh>
    <phoneticPr fontId="11"/>
  </si>
  <si>
    <t>35～39歳</t>
    <rPh sb="5" eb="6">
      <t>サイ</t>
    </rPh>
    <phoneticPr fontId="11"/>
  </si>
  <si>
    <t>30～34歳</t>
    <rPh sb="5" eb="6">
      <t>サイ</t>
    </rPh>
    <phoneticPr fontId="11"/>
  </si>
  <si>
    <t>25～29歳</t>
    <rPh sb="5" eb="6">
      <t>サイ</t>
    </rPh>
    <phoneticPr fontId="11"/>
  </si>
  <si>
    <t>20～24歳</t>
    <rPh sb="5" eb="6">
      <t>サイ</t>
    </rPh>
    <phoneticPr fontId="11"/>
  </si>
  <si>
    <t>15歳未満</t>
    <rPh sb="2" eb="3">
      <t>サイ</t>
    </rPh>
    <rPh sb="3" eb="5">
      <t>ミマン</t>
    </rPh>
    <phoneticPr fontId="11"/>
  </si>
  <si>
    <t>県内他市区町村
で従業</t>
    <rPh sb="0" eb="2">
      <t>ケンナイ</t>
    </rPh>
    <rPh sb="2" eb="3">
      <t>タ</t>
    </rPh>
    <rPh sb="3" eb="5">
      <t>シク</t>
    </rPh>
    <rPh sb="5" eb="7">
      <t>チョウソン</t>
    </rPh>
    <rPh sb="9" eb="11">
      <t>ジュウギョウ</t>
    </rPh>
    <phoneticPr fontId="11"/>
  </si>
  <si>
    <t>他県で
従業・
通学</t>
  </si>
  <si>
    <t>県内他市
区町村で
従業・通学</t>
  </si>
  <si>
    <t>（５歳階級）</t>
    <rPh sb="2" eb="3">
      <t>サイ</t>
    </rPh>
    <rPh sb="3" eb="5">
      <t>カイキュウ</t>
    </rPh>
    <phoneticPr fontId="11"/>
  </si>
  <si>
    <t>総 数      3)</t>
    <rPh sb="0" eb="1">
      <t>フサ</t>
    </rPh>
    <rPh sb="2" eb="3">
      <t>カズ</t>
    </rPh>
    <phoneticPr fontId="11"/>
  </si>
  <si>
    <t>自宅外の
自市区町
村で従業</t>
  </si>
  <si>
    <t>総　数</t>
  </si>
  <si>
    <t>他市区町村で従業・通学</t>
  </si>
  <si>
    <t>自宅外の
自市区町
村で従業
・通学</t>
  </si>
  <si>
    <t>自宅で 
従　業</t>
  </si>
  <si>
    <t>従業も
通学も
して
いない</t>
  </si>
  <si>
    <t>年 　齢</t>
  </si>
  <si>
    <t>常住地による人口</t>
    <rPh sb="0" eb="2">
      <t>ジョウジュウ</t>
    </rPh>
    <rPh sb="2" eb="3">
      <t>チ</t>
    </rPh>
    <rPh sb="6" eb="8">
      <t>ジンコウ</t>
    </rPh>
    <phoneticPr fontId="11"/>
  </si>
  <si>
    <t>公務</t>
    <rPh sb="0" eb="2">
      <t>コウム</t>
    </rPh>
    <phoneticPr fontId="11"/>
  </si>
  <si>
    <t>運輸・通信業</t>
    <rPh sb="0" eb="2">
      <t>ウンユ</t>
    </rPh>
    <rPh sb="3" eb="6">
      <t>ツウシンギョウ</t>
    </rPh>
    <phoneticPr fontId="11"/>
  </si>
  <si>
    <t>第三次産業</t>
    <rPh sb="0" eb="1">
      <t>ダイ</t>
    </rPh>
    <rPh sb="1" eb="2">
      <t>サン</t>
    </rPh>
    <rPh sb="2" eb="3">
      <t>ジ</t>
    </rPh>
    <rPh sb="3" eb="5">
      <t>サンギョウ</t>
    </rPh>
    <phoneticPr fontId="11"/>
  </si>
  <si>
    <t>鉱業</t>
    <rPh sb="0" eb="2">
      <t>コウギョウ</t>
    </rPh>
    <phoneticPr fontId="11"/>
  </si>
  <si>
    <t>第二次産業</t>
    <rPh sb="1" eb="2">
      <t>ニ</t>
    </rPh>
    <phoneticPr fontId="11"/>
  </si>
  <si>
    <t>総数</t>
    <rPh sb="0" eb="2">
      <t>ソウスウ</t>
    </rPh>
    <phoneticPr fontId="11"/>
  </si>
  <si>
    <t>平成7年</t>
  </si>
  <si>
    <t>就業者</t>
  </si>
  <si>
    <t>（単位：人,％）</t>
  </si>
  <si>
    <t xml:space="preserve">　　　　５１　　 産　業　(　大　分　類　）　別　　　　１５　歳　以　上　就　業　者　数　　　　 </t>
    <rPh sb="9" eb="10">
      <t>サン</t>
    </rPh>
    <rPh sb="11" eb="12">
      <t>ギョウ</t>
    </rPh>
    <rPh sb="15" eb="16">
      <t>ダイ</t>
    </rPh>
    <rPh sb="17" eb="18">
      <t>ブン</t>
    </rPh>
    <rPh sb="19" eb="20">
      <t>タグイ</t>
    </rPh>
    <rPh sb="23" eb="24">
      <t>ベツ</t>
    </rPh>
    <rPh sb="31" eb="32">
      <t>トシ</t>
    </rPh>
    <rPh sb="33" eb="34">
      <t>イ</t>
    </rPh>
    <rPh sb="35" eb="36">
      <t>ウエ</t>
    </rPh>
    <rPh sb="37" eb="38">
      <t>シュウ</t>
    </rPh>
    <rPh sb="39" eb="40">
      <t>ギョウ</t>
    </rPh>
    <rPh sb="41" eb="42">
      <t>シャ</t>
    </rPh>
    <rPh sb="43" eb="44">
      <t>スウ</t>
    </rPh>
    <phoneticPr fontId="11"/>
  </si>
  <si>
    <t>注）従業者４人以上の事業所のみ</t>
    <rPh sb="0" eb="1">
      <t>チュウ</t>
    </rPh>
    <rPh sb="2" eb="5">
      <t>ジュウギョウシャ</t>
    </rPh>
    <rPh sb="6" eb="7">
      <t>ニン</t>
    </rPh>
    <rPh sb="7" eb="9">
      <t>イジョウ</t>
    </rPh>
    <rPh sb="10" eb="13">
      <t>ジギョウショ</t>
    </rPh>
    <phoneticPr fontId="11"/>
  </si>
  <si>
    <t>注）従業者４人以上の事業所のみ</t>
    <rPh sb="0" eb="1">
      <t>チュウ</t>
    </rPh>
    <rPh sb="2" eb="5">
      <t>ジュウギョウシャ</t>
    </rPh>
    <rPh sb="6" eb="9">
      <t>ニンイジョウ</t>
    </rPh>
    <rPh sb="10" eb="13">
      <t>ジギョウショ</t>
    </rPh>
    <phoneticPr fontId="11"/>
  </si>
  <si>
    <t>　　　　　５０　　 常　住　地　・　従　業　地　・　　　通　学　地　人　口　及　び　就　業　者　数</t>
    <rPh sb="10" eb="11">
      <t>ツネ</t>
    </rPh>
    <rPh sb="12" eb="13">
      <t>ジュウ</t>
    </rPh>
    <rPh sb="14" eb="15">
      <t>チ</t>
    </rPh>
    <rPh sb="18" eb="19">
      <t>ジュウ</t>
    </rPh>
    <rPh sb="20" eb="21">
      <t>ギョウ</t>
    </rPh>
    <rPh sb="22" eb="23">
      <t>チ</t>
    </rPh>
    <rPh sb="28" eb="29">
      <t>ツウ</t>
    </rPh>
    <rPh sb="30" eb="31">
      <t>ガク</t>
    </rPh>
    <rPh sb="32" eb="33">
      <t>チ</t>
    </rPh>
    <rPh sb="34" eb="35">
      <t>ヒト</t>
    </rPh>
    <rPh sb="36" eb="37">
      <t>クチ</t>
    </rPh>
    <rPh sb="38" eb="39">
      <t>オヨ</t>
    </rPh>
    <rPh sb="42" eb="43">
      <t>シュウ</t>
    </rPh>
    <rPh sb="44" eb="45">
      <t>ギョウ</t>
    </rPh>
    <rPh sb="46" eb="47">
      <t>シャ</t>
    </rPh>
    <rPh sb="48" eb="49">
      <t>スウ</t>
    </rPh>
    <phoneticPr fontId="11"/>
  </si>
  <si>
    <t>（令和４年実績）</t>
    <rPh sb="1" eb="3">
      <t>レイワ</t>
    </rPh>
    <rPh sb="4" eb="5">
      <t>ネン</t>
    </rPh>
    <rPh sb="5" eb="7">
      <t>ジッセキ</t>
    </rPh>
    <phoneticPr fontId="11"/>
  </si>
  <si>
    <t>　　平成25年</t>
    <rPh sb="2" eb="4">
      <t>ヘイセイ</t>
    </rPh>
    <rPh sb="6" eb="7">
      <t>ネン</t>
    </rPh>
    <phoneticPr fontId="1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</si>
</sst>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41" formatCode="_ * #,##0_ ;_ * \-#,##0_ ;_ * &quot;-&quot;_ ;_ @_ "/>
    <numFmt numFmtId="176" formatCode="#,##0;[Red]#,##0"/>
    <numFmt numFmtId="177" formatCode="#,##0_ "/>
    <numFmt numFmtId="178" formatCode="#,##0_);[Red]\(#,##0\)"/>
    <numFmt numFmtId="179" formatCode="#,##0.0_);[Red]\(#,##0.0\)"/>
    <numFmt numFmtId="180" formatCode="0.0_);[Red]\(0.0\)"/>
    <numFmt numFmtId="181" formatCode="#,##0.00_);[Red]\(#,##0.00\)"/>
  </numFmts>
  <fonts count="13">
    <font>
      <sz val="11"/>
      <color theme="1"/>
      <name val="游ゴシック"/>
      <family val="3"/>
      <scheme val="minor"/>
    </font>
    <font>
      <sz val="11"/>
      <color auto="1"/>
      <name val="ＭＳ Ｐゴシック"/>
      <family val="3"/>
    </font>
    <font>
      <sz val="10"/>
      <color auto="1"/>
      <name val="ＭＳ ゴシック"/>
      <family val="3"/>
    </font>
    <font>
      <sz val="6"/>
      <color auto="1"/>
      <name val="游ゴシック"/>
      <family val="3"/>
    </font>
    <font>
      <sz val="11"/>
      <color auto="1"/>
      <name val="BIZ UD明朝 Medium"/>
      <family val="1"/>
    </font>
    <font>
      <b/>
      <sz val="16"/>
      <color auto="1"/>
      <name val="BIZ UD明朝 Medium"/>
      <family val="1"/>
    </font>
    <font>
      <sz val="10"/>
      <color auto="1"/>
      <name val="BIZ UD明朝 Medium"/>
      <family val="1"/>
    </font>
    <font>
      <sz val="16"/>
      <color auto="1"/>
      <name val="BIZ UD明朝 Medium"/>
      <family val="1"/>
    </font>
    <font>
      <sz val="9"/>
      <color auto="1"/>
      <name val="BIZ UD明朝 Medium"/>
      <family val="1"/>
    </font>
    <font>
      <sz val="11"/>
      <color theme="1"/>
      <name val="BIZ UD明朝 Medium"/>
      <family val="1"/>
    </font>
    <font>
      <b/>
      <sz val="11"/>
      <color auto="1"/>
      <name val="BIZ UD明朝 Medium"/>
      <family val="1"/>
    </font>
    <font>
      <sz val="6"/>
      <color auto="1"/>
      <name val="ＭＳ Ｐゴシック"/>
      <family val="3"/>
    </font>
    <font>
      <sz val="10.5"/>
      <color auto="1"/>
      <name val="BIZ UD明朝 Medium"/>
      <family val="1"/>
    </font>
  </fonts>
  <fills count="2">
    <fill>
      <patternFill patternType="none"/>
    </fill>
    <fill>
      <patternFill patternType="gray125"/>
    </fill>
  </fills>
  <borders count="58">
    <border>
      <left/>
      <right/>
      <top/>
      <bottom/>
      <diagonal/>
    </border>
    <border>
      <left/>
      <right style="thin">
        <color indexed="64"/>
      </right>
      <top style="medium">
        <color indexed="64"/>
      </top>
      <bottom style="thin">
        <color indexed="64"/>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dotted">
        <color indexed="64"/>
      </bottom>
      <diagonal/>
    </border>
    <border>
      <left/>
      <right/>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0" fontId="1" fillId="0" borderId="0"/>
    <xf numFmtId="0" fontId="1" fillId="0" borderId="0"/>
  </cellStyleXfs>
  <cellXfs count="384">
    <xf numFmtId="0" fontId="0" fillId="0" borderId="0" xfId="0">
      <alignment vertical="center"/>
    </xf>
    <xf numFmtId="176" fontId="4" fillId="0" borderId="0" xfId="5" applyNumberFormat="1" applyFont="1"/>
    <xf numFmtId="176" fontId="4" fillId="0" borderId="0" xfId="5" applyNumberFormat="1" applyFont="1" applyAlignment="1">
      <alignment horizontal="center" vertical="center"/>
    </xf>
    <xf numFmtId="176" fontId="4" fillId="0" borderId="0" xfId="5" applyNumberFormat="1" applyFont="1" applyAlignment="1">
      <alignment vertical="center"/>
    </xf>
    <xf numFmtId="176" fontId="5" fillId="0" borderId="0" xfId="5" applyNumberFormat="1" applyFont="1" applyAlignment="1">
      <alignment horizontal="center" vertical="center"/>
    </xf>
    <xf numFmtId="176" fontId="4" fillId="0" borderId="1" xfId="5" applyNumberFormat="1" applyFont="1" applyBorder="1" applyAlignment="1">
      <alignment horizontal="center" vertical="center"/>
    </xf>
    <xf numFmtId="176" fontId="4" fillId="0" borderId="2" xfId="5" applyNumberFormat="1" applyFont="1" applyBorder="1" applyAlignment="1">
      <alignment horizontal="center" vertical="center"/>
    </xf>
    <xf numFmtId="176" fontId="4" fillId="0" borderId="0" xfId="5" applyNumberFormat="1" applyFont="1" applyBorder="1" applyAlignment="1">
      <alignment horizontal="center" vertical="center"/>
    </xf>
    <xf numFmtId="176" fontId="4" fillId="0" borderId="3" xfId="5" applyNumberFormat="1" applyFont="1" applyBorder="1" applyAlignment="1">
      <alignment horizontal="center" vertical="center"/>
    </xf>
    <xf numFmtId="176" fontId="4" fillId="0" borderId="4" xfId="5" applyNumberFormat="1" applyFont="1" applyFill="1" applyBorder="1" applyAlignment="1">
      <alignment vertical="center"/>
    </xf>
    <xf numFmtId="176" fontId="4" fillId="0" borderId="0" xfId="5" applyNumberFormat="1" applyFont="1" applyFill="1" applyBorder="1" applyAlignment="1">
      <alignment vertical="center"/>
    </xf>
    <xf numFmtId="176" fontId="4" fillId="0" borderId="5" xfId="5" applyNumberFormat="1" applyFont="1" applyBorder="1" applyAlignment="1">
      <alignment horizontal="center" vertical="center"/>
    </xf>
    <xf numFmtId="41" fontId="4" fillId="0" borderId="6" xfId="5" applyNumberFormat="1" applyFont="1" applyBorder="1" applyAlignment="1">
      <alignment horizontal="right" vertical="center"/>
    </xf>
    <xf numFmtId="41" fontId="4" fillId="0" borderId="7" xfId="5" applyNumberFormat="1" applyFont="1" applyBorder="1" applyAlignment="1">
      <alignment horizontal="right" vertical="center"/>
    </xf>
    <xf numFmtId="41" fontId="4" fillId="0" borderId="7" xfId="5" applyNumberFormat="1" applyFont="1" applyBorder="1" applyAlignment="1">
      <alignment vertical="center"/>
    </xf>
    <xf numFmtId="41" fontId="4" fillId="0" borderId="8" xfId="5" applyNumberFormat="1" applyFont="1" applyBorder="1" applyAlignment="1">
      <alignment vertical="center"/>
    </xf>
    <xf numFmtId="41" fontId="4" fillId="0" borderId="8" xfId="5" applyNumberFormat="1" applyFont="1" applyBorder="1" applyAlignment="1">
      <alignment horizontal="right" vertical="center"/>
    </xf>
    <xf numFmtId="176" fontId="6" fillId="0" borderId="5" xfId="5" applyNumberFormat="1" applyFont="1" applyBorder="1" applyAlignment="1">
      <alignment horizontal="center" vertical="center" wrapText="1"/>
    </xf>
    <xf numFmtId="41" fontId="4" fillId="0" borderId="0" xfId="5" applyNumberFormat="1" applyFont="1" applyBorder="1" applyAlignment="1">
      <alignment vertical="center"/>
    </xf>
    <xf numFmtId="41" fontId="4" fillId="0" borderId="3" xfId="5" applyNumberFormat="1" applyFont="1" applyBorder="1" applyAlignment="1">
      <alignment vertical="center"/>
    </xf>
    <xf numFmtId="41" fontId="4" fillId="0" borderId="0" xfId="5" applyNumberFormat="1" applyFont="1" applyBorder="1" applyAlignment="1">
      <alignment horizontal="right" vertical="center"/>
    </xf>
    <xf numFmtId="41" fontId="4" fillId="0" borderId="3" xfId="5" applyNumberFormat="1" applyFont="1" applyBorder="1" applyAlignment="1">
      <alignment horizontal="right" vertical="center"/>
    </xf>
    <xf numFmtId="176" fontId="7" fillId="0" borderId="0" xfId="5" applyNumberFormat="1" applyFont="1" applyAlignment="1">
      <alignment horizontal="center" vertical="center"/>
    </xf>
    <xf numFmtId="176" fontId="4" fillId="0" borderId="0" xfId="5" applyNumberFormat="1" applyFont="1" applyFill="1" applyBorder="1" applyAlignment="1">
      <alignment horizontal="right" vertical="center"/>
    </xf>
    <xf numFmtId="176" fontId="8" fillId="0" borderId="5" xfId="5" applyNumberFormat="1" applyFont="1" applyBorder="1" applyAlignment="1">
      <alignment horizontal="center" vertical="center" wrapText="1"/>
    </xf>
    <xf numFmtId="176" fontId="6" fillId="0" borderId="9" xfId="5" applyNumberFormat="1" applyFont="1" applyBorder="1" applyAlignment="1">
      <alignment horizontal="center" vertical="center" shrinkToFit="1"/>
    </xf>
    <xf numFmtId="176" fontId="4" fillId="0" borderId="0" xfId="5" applyNumberFormat="1" applyFont="1" applyAlignment="1">
      <alignment horizontal="right" vertical="center"/>
    </xf>
    <xf numFmtId="176" fontId="6" fillId="0" borderId="9" xfId="5" applyNumberFormat="1" applyFont="1" applyFill="1" applyBorder="1" applyAlignment="1">
      <alignment horizontal="center" vertical="center" wrapText="1"/>
    </xf>
    <xf numFmtId="176" fontId="4" fillId="0" borderId="3" xfId="5" applyNumberFormat="1" applyFont="1" applyBorder="1" applyAlignment="1">
      <alignment horizontal="right" vertical="center"/>
    </xf>
    <xf numFmtId="3" fontId="4" fillId="0" borderId="0" xfId="4" applyNumberFormat="1" applyFont="1" applyFill="1">
      <alignment vertical="center"/>
    </xf>
    <xf numFmtId="3" fontId="4" fillId="0" borderId="0" xfId="4" applyNumberFormat="1" applyFont="1" applyFill="1" applyAlignment="1">
      <alignment horizontal="center" vertical="center"/>
    </xf>
    <xf numFmtId="3" fontId="4" fillId="0" borderId="0" xfId="4" applyNumberFormat="1" applyFont="1" applyFill="1" applyAlignment="1">
      <alignment vertical="center"/>
    </xf>
    <xf numFmtId="3" fontId="5" fillId="0" borderId="0" xfId="4" applyNumberFormat="1" applyFont="1" applyFill="1" applyAlignment="1">
      <alignment horizontal="center" vertical="center"/>
    </xf>
    <xf numFmtId="3" fontId="9" fillId="0" borderId="0" xfId="4" applyNumberFormat="1" applyFont="1" applyFill="1" applyAlignment="1">
      <alignment vertical="center"/>
    </xf>
    <xf numFmtId="3" fontId="4" fillId="0" borderId="4" xfId="4" applyNumberFormat="1" applyFont="1" applyFill="1" applyBorder="1" applyAlignment="1">
      <alignment horizontal="distributed" vertical="center" indent="5"/>
    </xf>
    <xf numFmtId="3" fontId="4" fillId="0" borderId="0" xfId="4" applyNumberFormat="1" applyFont="1" applyFill="1" applyBorder="1" applyAlignment="1">
      <alignment horizontal="distributed" vertical="center" indent="5"/>
    </xf>
    <xf numFmtId="3" fontId="4" fillId="0" borderId="10" xfId="4" applyNumberFormat="1" applyFont="1" applyFill="1" applyBorder="1" applyAlignment="1">
      <alignment horizontal="distributed" vertical="center" indent="5"/>
    </xf>
    <xf numFmtId="3" fontId="4" fillId="0" borderId="11" xfId="4" applyNumberFormat="1" applyFont="1" applyFill="1" applyBorder="1" applyAlignment="1">
      <alignment horizontal="distributed" vertical="center" indent="1"/>
    </xf>
    <xf numFmtId="3" fontId="4" fillId="0" borderId="0" xfId="4" applyNumberFormat="1" applyFont="1" applyFill="1" applyBorder="1" applyAlignment="1">
      <alignment horizontal="distributed" vertical="center" indent="1"/>
    </xf>
    <xf numFmtId="3" fontId="4" fillId="0" borderId="12" xfId="4" applyNumberFormat="1" applyFont="1" applyFill="1" applyBorder="1" applyAlignment="1">
      <alignment horizontal="distributed" vertical="center" indent="1"/>
    </xf>
    <xf numFmtId="3" fontId="4" fillId="0" borderId="3" xfId="4" applyNumberFormat="1" applyFont="1" applyFill="1" applyBorder="1" applyAlignment="1">
      <alignment horizontal="distributed" vertical="center" indent="1"/>
    </xf>
    <xf numFmtId="3" fontId="4" fillId="0" borderId="0" xfId="4" applyNumberFormat="1" applyFont="1" applyFill="1" applyBorder="1" applyAlignment="1">
      <alignment horizontal="distributed" vertical="center" wrapText="1" indent="1"/>
    </xf>
    <xf numFmtId="3" fontId="4" fillId="0" borderId="3" xfId="4" applyNumberFormat="1" applyFont="1" applyFill="1" applyBorder="1" applyAlignment="1">
      <alignment horizontal="distributed" vertical="center" wrapText="1" indent="1"/>
    </xf>
    <xf numFmtId="3" fontId="4" fillId="0" borderId="13" xfId="4" applyNumberFormat="1" applyFont="1" applyFill="1" applyBorder="1" applyAlignment="1">
      <alignment horizontal="distributed" vertical="center" indent="5"/>
    </xf>
    <xf numFmtId="3" fontId="4" fillId="0" borderId="2" xfId="4" applyNumberFormat="1" applyFont="1" applyFill="1" applyBorder="1" applyAlignment="1">
      <alignment horizontal="distributed" vertical="center" indent="5"/>
    </xf>
    <xf numFmtId="3" fontId="4" fillId="0" borderId="14" xfId="4" applyNumberFormat="1" applyFont="1" applyFill="1" applyBorder="1" applyAlignment="1">
      <alignment horizontal="distributed" vertical="center" indent="5"/>
    </xf>
    <xf numFmtId="3" fontId="4" fillId="0" borderId="15" xfId="4" applyNumberFormat="1" applyFont="1" applyFill="1" applyBorder="1" applyAlignment="1">
      <alignment horizontal="distributed" vertical="center" indent="1"/>
    </xf>
    <xf numFmtId="3" fontId="4" fillId="0" borderId="2" xfId="4" applyNumberFormat="1" applyFont="1" applyFill="1" applyBorder="1" applyAlignment="1">
      <alignment horizontal="distributed" vertical="center" indent="1"/>
    </xf>
    <xf numFmtId="3" fontId="4" fillId="0" borderId="16" xfId="4" applyNumberFormat="1" applyFont="1" applyFill="1" applyBorder="1" applyAlignment="1">
      <alignment horizontal="distributed" vertical="center" indent="1"/>
    </xf>
    <xf numFmtId="0" fontId="4" fillId="0" borderId="2" xfId="4" applyFont="1" applyFill="1" applyBorder="1">
      <alignment vertical="center"/>
    </xf>
    <xf numFmtId="3" fontId="4" fillId="0" borderId="17" xfId="4" applyNumberFormat="1" applyFont="1" applyFill="1" applyBorder="1" applyAlignment="1">
      <alignment horizontal="distributed" vertical="center" indent="1"/>
    </xf>
    <xf numFmtId="3" fontId="4" fillId="0" borderId="0" xfId="4" applyNumberFormat="1" applyFont="1" applyFill="1" applyBorder="1" applyAlignment="1">
      <alignment horizontal="left" vertical="center"/>
    </xf>
    <xf numFmtId="3" fontId="4" fillId="0" borderId="18" xfId="4" applyNumberFormat="1" applyFont="1" applyFill="1" applyBorder="1" applyAlignment="1">
      <alignment horizontal="distributed" vertical="center" indent="2"/>
    </xf>
    <xf numFmtId="3" fontId="4" fillId="0" borderId="19" xfId="4" applyNumberFormat="1" applyFont="1" applyFill="1" applyBorder="1" applyAlignment="1">
      <alignment horizontal="distributed" vertical="center" indent="2"/>
    </xf>
    <xf numFmtId="3" fontId="6" fillId="0" borderId="20" xfId="4" applyNumberFormat="1" applyFont="1" applyFill="1" applyBorder="1" applyAlignment="1">
      <alignment horizontal="center" vertical="center"/>
    </xf>
    <xf numFmtId="41" fontId="4" fillId="0" borderId="21" xfId="4" applyNumberFormat="1" applyFont="1" applyFill="1" applyBorder="1" applyAlignment="1">
      <alignment horizontal="right" vertical="center"/>
    </xf>
    <xf numFmtId="41" fontId="4" fillId="0" borderId="22" xfId="4" applyNumberFormat="1" applyFont="1" applyFill="1" applyBorder="1" applyAlignment="1">
      <alignment horizontal="right" vertical="center"/>
    </xf>
    <xf numFmtId="41" fontId="4" fillId="0" borderId="23" xfId="4" applyNumberFormat="1" applyFont="1" applyFill="1" applyBorder="1" applyAlignment="1">
      <alignment horizontal="right" vertical="center"/>
    </xf>
    <xf numFmtId="41" fontId="4" fillId="0" borderId="4" xfId="4" applyNumberFormat="1" applyFont="1" applyFill="1" applyBorder="1" applyAlignment="1">
      <alignment horizontal="right" vertical="center"/>
    </xf>
    <xf numFmtId="3" fontId="4" fillId="0" borderId="0" xfId="4" applyNumberFormat="1" applyFont="1" applyFill="1" applyBorder="1" applyAlignment="1">
      <alignment horizontal="center" vertical="center"/>
    </xf>
    <xf numFmtId="3" fontId="4" fillId="0" borderId="13" xfId="4" applyNumberFormat="1" applyFont="1" applyFill="1" applyBorder="1" applyAlignment="1">
      <alignment horizontal="distributed" vertical="center" indent="2"/>
    </xf>
    <xf numFmtId="3" fontId="4" fillId="0" borderId="14" xfId="4" applyNumberFormat="1" applyFont="1" applyFill="1" applyBorder="1" applyAlignment="1">
      <alignment horizontal="distributed" vertical="center" indent="2"/>
    </xf>
    <xf numFmtId="41" fontId="4" fillId="0" borderId="15" xfId="4" applyNumberFormat="1" applyFont="1" applyFill="1" applyBorder="1" applyAlignment="1">
      <alignment horizontal="right" vertical="center"/>
    </xf>
    <xf numFmtId="41" fontId="4" fillId="0" borderId="2" xfId="4" applyNumberFormat="1" applyFont="1" applyFill="1" applyBorder="1" applyAlignment="1">
      <alignment horizontal="right" vertical="center"/>
    </xf>
    <xf numFmtId="41" fontId="4" fillId="0" borderId="16" xfId="4" applyNumberFormat="1" applyFont="1" applyFill="1" applyBorder="1" applyAlignment="1">
      <alignment horizontal="right" vertical="center"/>
    </xf>
    <xf numFmtId="41" fontId="4" fillId="0" borderId="17" xfId="4" applyNumberFormat="1" applyFont="1" applyFill="1" applyBorder="1" applyAlignment="1">
      <alignment horizontal="right" vertical="center"/>
    </xf>
    <xf numFmtId="3" fontId="4" fillId="0" borderId="9" xfId="4" applyNumberFormat="1" applyFont="1" applyFill="1" applyBorder="1" applyAlignment="1">
      <alignment horizontal="center" vertical="center"/>
    </xf>
    <xf numFmtId="3" fontId="6" fillId="0" borderId="24" xfId="4" applyNumberFormat="1" applyFont="1" applyFill="1" applyBorder="1" applyAlignment="1">
      <alignment horizontal="center" vertical="center"/>
    </xf>
    <xf numFmtId="3" fontId="6" fillId="0" borderId="25" xfId="4" applyNumberFormat="1" applyFont="1" applyFill="1" applyBorder="1" applyAlignment="1">
      <alignment horizontal="center" vertical="center"/>
    </xf>
    <xf numFmtId="41" fontId="4" fillId="0" borderId="11" xfId="4" applyNumberFormat="1" applyFont="1" applyFill="1" applyBorder="1" applyAlignment="1">
      <alignment horizontal="right" vertical="center"/>
    </xf>
    <xf numFmtId="177" fontId="4" fillId="0" borderId="0" xfId="4" applyNumberFormat="1" applyFont="1" applyFill="1" applyBorder="1" applyAlignment="1">
      <alignment horizontal="right" vertical="center"/>
    </xf>
    <xf numFmtId="177" fontId="4" fillId="0" borderId="12" xfId="4" applyNumberFormat="1" applyFont="1" applyFill="1" applyBorder="1" applyAlignment="1">
      <alignment horizontal="right" vertical="center"/>
    </xf>
    <xf numFmtId="41" fontId="4" fillId="0" borderId="12" xfId="4" applyNumberFormat="1" applyFont="1" applyFill="1" applyBorder="1" applyAlignment="1">
      <alignment horizontal="right" vertical="center"/>
    </xf>
    <xf numFmtId="3" fontId="4" fillId="0" borderId="26" xfId="4" applyNumberFormat="1" applyFont="1" applyFill="1" applyBorder="1" applyAlignment="1">
      <alignment horizontal="center" vertical="center"/>
    </xf>
    <xf numFmtId="3" fontId="6" fillId="0" borderId="19" xfId="4" applyNumberFormat="1" applyFont="1" applyFill="1" applyBorder="1" applyAlignment="1">
      <alignment horizontal="center" vertical="center"/>
    </xf>
    <xf numFmtId="3" fontId="6" fillId="0" borderId="10" xfId="4" applyNumberFormat="1" applyFont="1" applyFill="1" applyBorder="1" applyAlignment="1">
      <alignment horizontal="center" vertical="center"/>
    </xf>
    <xf numFmtId="3" fontId="5" fillId="0" borderId="0" xfId="4" applyNumberFormat="1" applyFont="1" applyFill="1" applyBorder="1" applyAlignment="1">
      <alignment vertical="center"/>
    </xf>
    <xf numFmtId="3" fontId="6" fillId="0" borderId="14" xfId="4" applyNumberFormat="1" applyFont="1" applyFill="1" applyBorder="1" applyAlignment="1">
      <alignment horizontal="center" vertical="center"/>
    </xf>
    <xf numFmtId="41" fontId="4" fillId="0" borderId="27" xfId="4" applyNumberFormat="1" applyFont="1" applyFill="1" applyBorder="1" applyAlignment="1">
      <alignment horizontal="right" vertical="center"/>
    </xf>
    <xf numFmtId="3" fontId="4" fillId="0" borderId="0" xfId="4" applyNumberFormat="1" applyFont="1" applyFill="1" applyBorder="1" applyAlignment="1">
      <alignment horizontal="right" vertical="center"/>
    </xf>
    <xf numFmtId="3" fontId="6" fillId="0" borderId="28" xfId="4" applyNumberFormat="1" applyFont="1" applyFill="1" applyBorder="1" applyAlignment="1">
      <alignment horizontal="center" vertical="center"/>
    </xf>
    <xf numFmtId="0" fontId="4" fillId="0" borderId="24" xfId="4" applyFont="1" applyFill="1" applyBorder="1">
      <alignment vertical="center"/>
    </xf>
    <xf numFmtId="41" fontId="4" fillId="0" borderId="0" xfId="4" applyNumberFormat="1" applyFont="1" applyFill="1" applyAlignment="1">
      <alignment horizontal="right" vertical="center"/>
    </xf>
    <xf numFmtId="3" fontId="6" fillId="0" borderId="29" xfId="4" applyNumberFormat="1" applyFont="1" applyFill="1" applyBorder="1" applyAlignment="1">
      <alignment horizontal="center" vertical="center"/>
    </xf>
    <xf numFmtId="0" fontId="4" fillId="0" borderId="19" xfId="4" applyFont="1" applyFill="1" applyBorder="1">
      <alignment vertical="center"/>
    </xf>
    <xf numFmtId="3" fontId="4" fillId="0" borderId="0" xfId="4" applyNumberFormat="1" applyFont="1" applyFill="1" applyBorder="1">
      <alignment vertical="center"/>
    </xf>
    <xf numFmtId="41" fontId="4" fillId="0" borderId="30" xfId="4" applyNumberFormat="1" applyFont="1" applyFill="1" applyBorder="1" applyAlignment="1">
      <alignment horizontal="right" vertical="center"/>
    </xf>
    <xf numFmtId="0" fontId="4" fillId="0" borderId="19" xfId="4" applyFont="1" applyFill="1" applyBorder="1" applyAlignment="1">
      <alignment horizontal="center" vertical="center"/>
    </xf>
    <xf numFmtId="41" fontId="4" fillId="0" borderId="11" xfId="4" applyNumberFormat="1" applyFont="1" applyFill="1" applyBorder="1" applyAlignment="1">
      <alignment horizontal="center" vertical="center"/>
    </xf>
    <xf numFmtId="41" fontId="4" fillId="0" borderId="0" xfId="4" applyNumberFormat="1" applyFont="1" applyFill="1" applyBorder="1" applyAlignment="1">
      <alignment horizontal="center" vertical="center"/>
    </xf>
    <xf numFmtId="41" fontId="4" fillId="0" borderId="3" xfId="4" applyNumberFormat="1" applyFont="1" applyFill="1" applyBorder="1" applyAlignment="1">
      <alignment horizontal="center" vertical="center"/>
    </xf>
    <xf numFmtId="3" fontId="4" fillId="0" borderId="0" xfId="4" applyNumberFormat="1" applyFont="1" applyFill="1" applyAlignment="1"/>
    <xf numFmtId="3" fontId="4" fillId="0" borderId="13" xfId="4" applyNumberFormat="1" applyFont="1" applyFill="1" applyBorder="1" applyAlignment="1">
      <alignment horizontal="center" vertical="center"/>
    </xf>
    <xf numFmtId="3" fontId="4" fillId="0" borderId="14" xfId="4" applyNumberFormat="1" applyFont="1" applyFill="1" applyBorder="1" applyAlignment="1">
      <alignment horizontal="center" vertical="center"/>
    </xf>
    <xf numFmtId="3" fontId="4" fillId="0" borderId="31" xfId="4" applyNumberFormat="1" applyFont="1" applyFill="1" applyBorder="1" applyAlignment="1">
      <alignment horizontal="distributed" vertical="center" justifyLastLine="1"/>
    </xf>
    <xf numFmtId="3" fontId="4" fillId="0" borderId="0" xfId="4" applyNumberFormat="1" applyFont="1" applyFill="1" applyBorder="1" applyAlignment="1">
      <alignment vertical="center"/>
    </xf>
    <xf numFmtId="3" fontId="4" fillId="0" borderId="0" xfId="4" applyNumberFormat="1" applyFont="1" applyFill="1" applyBorder="1" applyAlignment="1"/>
    <xf numFmtId="3" fontId="4" fillId="0" borderId="28" xfId="4" applyNumberFormat="1" applyFont="1" applyFill="1" applyBorder="1" applyAlignment="1">
      <alignment horizontal="center" vertical="center"/>
    </xf>
    <xf numFmtId="41" fontId="4" fillId="0" borderId="32" xfId="4" applyNumberFormat="1" applyFont="1" applyFill="1" applyBorder="1" applyAlignment="1">
      <alignment vertical="center"/>
    </xf>
    <xf numFmtId="41" fontId="4" fillId="0" borderId="22" xfId="4" applyNumberFormat="1" applyFont="1" applyFill="1" applyBorder="1" applyAlignment="1">
      <alignment vertical="center"/>
    </xf>
    <xf numFmtId="41" fontId="4" fillId="0" borderId="30" xfId="4" applyNumberFormat="1" applyFont="1" applyFill="1" applyBorder="1" applyAlignment="1">
      <alignment vertical="center"/>
    </xf>
    <xf numFmtId="3" fontId="4" fillId="0" borderId="1" xfId="4" applyNumberFormat="1" applyFont="1" applyFill="1" applyBorder="1" applyAlignment="1">
      <alignment horizontal="center" vertical="center"/>
    </xf>
    <xf numFmtId="41" fontId="4" fillId="0" borderId="33" xfId="4" applyNumberFormat="1" applyFont="1" applyFill="1" applyBorder="1" applyAlignment="1">
      <alignment vertical="center"/>
    </xf>
    <xf numFmtId="41" fontId="4" fillId="0" borderId="34" xfId="4" applyNumberFormat="1" applyFont="1" applyFill="1" applyBorder="1" applyAlignment="1">
      <alignment vertical="center"/>
    </xf>
    <xf numFmtId="41" fontId="4" fillId="0" borderId="35" xfId="4" applyNumberFormat="1" applyFont="1" applyFill="1" applyBorder="1" applyAlignment="1">
      <alignment vertical="center"/>
    </xf>
    <xf numFmtId="3" fontId="4" fillId="0" borderId="20" xfId="4" applyNumberFormat="1" applyFont="1" applyFill="1" applyBorder="1" applyAlignment="1">
      <alignment horizontal="center" vertical="center"/>
    </xf>
    <xf numFmtId="41" fontId="4" fillId="0" borderId="31" xfId="4" applyNumberFormat="1" applyFont="1" applyFill="1" applyBorder="1" applyAlignment="1">
      <alignment vertical="center"/>
    </xf>
    <xf numFmtId="3" fontId="5" fillId="0" borderId="0" xfId="4" applyNumberFormat="1" applyFont="1" applyFill="1" applyAlignment="1">
      <alignment horizontal="center" vertical="center"/>
    </xf>
    <xf numFmtId="41" fontId="4" fillId="0" borderId="31" xfId="4" applyNumberFormat="1" applyFont="1" applyFill="1" applyBorder="1" applyAlignment="1">
      <alignment vertical="center" wrapText="1"/>
    </xf>
    <xf numFmtId="3" fontId="4" fillId="0" borderId="0" xfId="4" applyNumberFormat="1" applyFont="1" applyFill="1" applyBorder="1" applyAlignment="1">
      <alignment horizontal="right"/>
    </xf>
    <xf numFmtId="3" fontId="4" fillId="0" borderId="3" xfId="4" applyNumberFormat="1" applyFont="1" applyFill="1" applyBorder="1" applyAlignment="1"/>
    <xf numFmtId="3" fontId="4" fillId="0" borderId="36" xfId="4" applyNumberFormat="1" applyFont="1" applyFill="1" applyBorder="1" applyAlignment="1">
      <alignment horizontal="center" vertical="center"/>
    </xf>
    <xf numFmtId="3" fontId="10" fillId="0" borderId="0" xfId="4" applyNumberFormat="1" applyFont="1" applyFill="1" applyBorder="1">
      <alignment vertical="center"/>
    </xf>
    <xf numFmtId="41" fontId="4" fillId="0" borderId="0" xfId="4" applyNumberFormat="1" applyFont="1">
      <alignment vertical="center"/>
    </xf>
    <xf numFmtId="41" fontId="4" fillId="0" borderId="0" xfId="4" applyNumberFormat="1" applyFont="1" applyAlignment="1">
      <alignment vertical="center"/>
    </xf>
    <xf numFmtId="41" fontId="4" fillId="0" borderId="0" xfId="4" applyNumberFormat="1" applyFont="1" applyAlignment="1">
      <alignment horizontal="center" vertical="center"/>
    </xf>
    <xf numFmtId="41" fontId="5" fillId="0" borderId="0" xfId="4" applyNumberFormat="1" applyFont="1" applyAlignment="1">
      <alignment horizontal="center" vertical="center"/>
    </xf>
    <xf numFmtId="3" fontId="4" fillId="0" borderId="3" xfId="4" applyNumberFormat="1" applyFont="1" applyBorder="1" applyAlignment="1">
      <alignment horizontal="center" vertical="center"/>
    </xf>
    <xf numFmtId="41" fontId="4" fillId="0" borderId="4" xfId="4" applyNumberFormat="1" applyFont="1" applyBorder="1" applyAlignment="1">
      <alignment horizontal="center" vertical="center"/>
    </xf>
    <xf numFmtId="41" fontId="4" fillId="0" borderId="10" xfId="4" applyNumberFormat="1" applyFont="1" applyBorder="1" applyAlignment="1">
      <alignment horizontal="center" vertical="center"/>
    </xf>
    <xf numFmtId="41" fontId="4" fillId="0" borderId="0" xfId="4" applyNumberFormat="1" applyFont="1" applyBorder="1">
      <alignment vertical="center"/>
    </xf>
    <xf numFmtId="0" fontId="6" fillId="0" borderId="4" xfId="4" applyNumberFormat="1" applyFont="1" applyBorder="1" applyAlignment="1">
      <alignment vertical="center"/>
    </xf>
    <xf numFmtId="41" fontId="6" fillId="0" borderId="0" xfId="4" applyNumberFormat="1" applyFont="1" applyAlignment="1">
      <alignment horizontal="left" vertical="center"/>
    </xf>
    <xf numFmtId="41" fontId="6" fillId="0" borderId="0" xfId="4" applyNumberFormat="1" applyFont="1" applyAlignment="1">
      <alignment horizontal="left" vertical="center" wrapText="1"/>
    </xf>
    <xf numFmtId="41" fontId="4" fillId="0" borderId="13" xfId="4" applyNumberFormat="1" applyFont="1" applyBorder="1" applyAlignment="1">
      <alignment horizontal="center" vertical="center"/>
    </xf>
    <xf numFmtId="41" fontId="4" fillId="0" borderId="14" xfId="4" applyNumberFormat="1" applyFont="1" applyBorder="1" applyAlignment="1">
      <alignment horizontal="center" vertical="center"/>
    </xf>
    <xf numFmtId="0" fontId="4" fillId="0" borderId="2" xfId="4" applyFont="1" applyBorder="1" applyAlignment="1">
      <alignment vertical="center"/>
    </xf>
    <xf numFmtId="0" fontId="4" fillId="0" borderId="17" xfId="4" applyFont="1" applyBorder="1" applyAlignment="1">
      <alignment vertical="center"/>
    </xf>
    <xf numFmtId="41" fontId="4" fillId="0" borderId="19" xfId="4" applyNumberFormat="1" applyFont="1" applyBorder="1" applyAlignment="1">
      <alignment horizontal="center" vertical="center" wrapText="1"/>
    </xf>
    <xf numFmtId="41" fontId="6" fillId="0" borderId="19" xfId="4" applyNumberFormat="1" applyFont="1" applyBorder="1" applyAlignment="1">
      <alignment horizontal="center" vertical="center"/>
    </xf>
    <xf numFmtId="41" fontId="4" fillId="0" borderId="22" xfId="4" applyNumberFormat="1" applyFont="1" applyFill="1" applyBorder="1" applyAlignment="1">
      <alignment horizontal="center" vertical="center"/>
    </xf>
    <xf numFmtId="41" fontId="4" fillId="0" borderId="30" xfId="4" applyNumberFormat="1" applyFont="1" applyBorder="1" applyAlignment="1">
      <alignment horizontal="center" vertical="center"/>
    </xf>
    <xf numFmtId="41" fontId="4" fillId="0" borderId="14" xfId="4" applyNumberFormat="1" applyFont="1" applyBorder="1" applyAlignment="1">
      <alignment horizontal="center" vertical="center" wrapText="1"/>
    </xf>
    <xf numFmtId="41" fontId="6" fillId="0" borderId="24" xfId="4" applyNumberFormat="1" applyFont="1" applyBorder="1" applyAlignment="1">
      <alignment horizontal="center" vertical="center" wrapText="1"/>
    </xf>
    <xf numFmtId="41" fontId="4" fillId="0" borderId="5" xfId="4" applyNumberFormat="1" applyFont="1" applyBorder="1" applyAlignment="1">
      <alignment horizontal="center" vertical="center"/>
    </xf>
    <xf numFmtId="41" fontId="6" fillId="0" borderId="20" xfId="4" applyNumberFormat="1" applyFont="1" applyBorder="1" applyAlignment="1">
      <alignment horizontal="center" vertical="center"/>
    </xf>
    <xf numFmtId="41" fontId="6" fillId="0" borderId="20" xfId="4" applyNumberFormat="1" applyFont="1" applyBorder="1" applyAlignment="1">
      <alignment horizontal="center" vertical="center" wrapText="1"/>
    </xf>
    <xf numFmtId="41" fontId="6" fillId="0" borderId="20" xfId="4" applyNumberFormat="1" applyFont="1" applyBorder="1" applyAlignment="1">
      <alignment horizontal="center" vertical="center" justifyLastLine="1"/>
    </xf>
    <xf numFmtId="41" fontId="4" fillId="0" borderId="9" xfId="4" applyNumberFormat="1" applyFont="1" applyBorder="1" applyAlignment="1">
      <alignment horizontal="center" vertical="center"/>
    </xf>
    <xf numFmtId="41" fontId="6" fillId="0" borderId="36" xfId="4" applyNumberFormat="1" applyFont="1" applyBorder="1" applyAlignment="1">
      <alignment horizontal="center" vertical="center" wrapText="1"/>
    </xf>
    <xf numFmtId="41" fontId="10" fillId="0" borderId="0" xfId="4" applyNumberFormat="1" applyFont="1">
      <alignment vertical="center"/>
    </xf>
    <xf numFmtId="0" fontId="4" fillId="0" borderId="0" xfId="4" applyNumberFormat="1" applyFont="1" applyBorder="1" applyAlignment="1">
      <alignment horizontal="left" vertical="center"/>
    </xf>
    <xf numFmtId="3" fontId="8" fillId="0" borderId="4" xfId="4" applyNumberFormat="1" applyFont="1" applyBorder="1" applyAlignment="1">
      <alignment horizontal="center" vertical="center" wrapText="1"/>
    </xf>
    <xf numFmtId="3" fontId="8" fillId="0" borderId="10" xfId="4" applyNumberFormat="1" applyFont="1" applyBorder="1" applyAlignment="1">
      <alignment horizontal="center" vertical="center" wrapText="1"/>
    </xf>
    <xf numFmtId="3" fontId="8" fillId="0" borderId="31" xfId="4" applyNumberFormat="1" applyFont="1" applyBorder="1" applyAlignment="1">
      <alignment horizontal="distributed" vertical="center"/>
    </xf>
    <xf numFmtId="3" fontId="8" fillId="0" borderId="0" xfId="4" applyNumberFormat="1" applyFont="1" applyBorder="1" applyAlignment="1">
      <alignment horizontal="distributed" vertical="center"/>
    </xf>
    <xf numFmtId="3" fontId="8" fillId="0" borderId="0" xfId="4" applyNumberFormat="1" applyFont="1" applyBorder="1" applyAlignment="1">
      <alignment horizontal="distributed" vertical="center" wrapText="1"/>
    </xf>
    <xf numFmtId="3" fontId="8" fillId="0" borderId="3" xfId="4" applyNumberFormat="1" applyFont="1" applyBorder="1" applyAlignment="1">
      <alignment horizontal="distributed" vertical="center"/>
    </xf>
    <xf numFmtId="3" fontId="6" fillId="0" borderId="0" xfId="4" applyNumberFormat="1" applyFont="1" applyBorder="1" applyAlignment="1">
      <alignment horizontal="distributed" vertical="center"/>
    </xf>
    <xf numFmtId="3" fontId="4" fillId="0" borderId="0" xfId="4" applyNumberFormat="1" applyFont="1" applyAlignment="1">
      <alignment horizontal="left" vertical="center" wrapText="1"/>
    </xf>
    <xf numFmtId="3" fontId="8" fillId="0" borderId="13" xfId="4" applyNumberFormat="1" applyFont="1" applyBorder="1" applyAlignment="1">
      <alignment horizontal="center" vertical="center" wrapText="1"/>
    </xf>
    <xf numFmtId="3" fontId="8" fillId="0" borderId="14" xfId="4" applyNumberFormat="1" applyFont="1" applyBorder="1" applyAlignment="1">
      <alignment horizontal="center" vertical="center" wrapText="1"/>
    </xf>
    <xf numFmtId="3" fontId="8" fillId="0" borderId="37" xfId="4" applyNumberFormat="1" applyFont="1" applyBorder="1" applyAlignment="1">
      <alignment horizontal="distributed" vertical="center"/>
    </xf>
    <xf numFmtId="3" fontId="8" fillId="0" borderId="2" xfId="4" applyNumberFormat="1" applyFont="1" applyBorder="1" applyAlignment="1">
      <alignment horizontal="distributed" vertical="center"/>
    </xf>
    <xf numFmtId="3" fontId="8" fillId="0" borderId="2" xfId="4" applyNumberFormat="1" applyFont="1" applyBorder="1" applyAlignment="1">
      <alignment horizontal="distributed" vertical="center" wrapText="1"/>
    </xf>
    <xf numFmtId="3" fontId="8" fillId="0" borderId="17" xfId="4" applyNumberFormat="1" applyFont="1" applyBorder="1" applyAlignment="1">
      <alignment horizontal="distributed" vertical="center"/>
    </xf>
    <xf numFmtId="3" fontId="8" fillId="0" borderId="38" xfId="4" applyNumberFormat="1" applyFont="1" applyBorder="1" applyAlignment="1">
      <alignment horizontal="center" vertical="center" wrapText="1"/>
    </xf>
    <xf numFmtId="3" fontId="8" fillId="0" borderId="24" xfId="4" applyNumberFormat="1" applyFont="1" applyBorder="1" applyAlignment="1">
      <alignment horizontal="center" vertical="center" wrapText="1"/>
    </xf>
    <xf numFmtId="41" fontId="6" fillId="0" borderId="31" xfId="4" applyNumberFormat="1" applyFont="1" applyFill="1" applyBorder="1" applyAlignment="1">
      <alignment horizontal="right" vertical="center"/>
    </xf>
    <xf numFmtId="41" fontId="6" fillId="0" borderId="0" xfId="4" applyNumberFormat="1" applyFont="1" applyFill="1" applyAlignment="1">
      <alignment horizontal="right" vertical="center"/>
    </xf>
    <xf numFmtId="41" fontId="6" fillId="0" borderId="0" xfId="4" applyNumberFormat="1" applyFont="1" applyFill="1" applyBorder="1" applyAlignment="1">
      <alignment horizontal="right" vertical="center"/>
    </xf>
    <xf numFmtId="41" fontId="6" fillId="0" borderId="3" xfId="4" applyNumberFormat="1" applyFont="1" applyFill="1" applyBorder="1" applyAlignment="1">
      <alignment horizontal="right" vertical="center"/>
    </xf>
    <xf numFmtId="3" fontId="8" fillId="0" borderId="38" xfId="4" applyNumberFormat="1" applyFont="1" applyBorder="1" applyAlignment="1">
      <alignment horizontal="center" vertical="center"/>
    </xf>
    <xf numFmtId="0" fontId="4" fillId="0" borderId="24" xfId="4" applyFont="1" applyBorder="1" applyAlignment="1">
      <alignment horizontal="center" vertical="center"/>
    </xf>
    <xf numFmtId="3" fontId="8" fillId="0" borderId="24" xfId="4" applyNumberFormat="1" applyFont="1" applyBorder="1" applyAlignment="1">
      <alignment horizontal="center" vertical="center"/>
    </xf>
    <xf numFmtId="3" fontId="4" fillId="0" borderId="0" xfId="4" applyNumberFormat="1" applyFont="1" applyAlignment="1">
      <alignment horizontal="left" vertical="center"/>
    </xf>
    <xf numFmtId="3" fontId="8" fillId="0" borderId="18" xfId="4" applyNumberFormat="1" applyFont="1" applyBorder="1" applyAlignment="1">
      <alignment horizontal="center" vertical="center" wrapText="1"/>
    </xf>
    <xf numFmtId="3" fontId="8" fillId="0" borderId="19" xfId="4" applyNumberFormat="1" applyFont="1" applyBorder="1" applyAlignment="1">
      <alignment horizontal="center" vertical="center"/>
    </xf>
    <xf numFmtId="3" fontId="6" fillId="0" borderId="3" xfId="4" applyNumberFormat="1" applyFont="1" applyBorder="1" applyAlignment="1">
      <alignment horizontal="right" vertical="center"/>
    </xf>
    <xf numFmtId="3" fontId="10" fillId="0" borderId="0" xfId="4" applyNumberFormat="1" applyFont="1">
      <alignment vertical="center"/>
    </xf>
    <xf numFmtId="0" fontId="4" fillId="0" borderId="4" xfId="4" applyNumberFormat="1" applyFont="1" applyBorder="1" applyAlignment="1">
      <alignment horizontal="center" vertical="center"/>
    </xf>
    <xf numFmtId="0" fontId="4" fillId="0" borderId="31" xfId="4" applyNumberFormat="1" applyFont="1" applyBorder="1" applyAlignment="1">
      <alignment horizontal="distributed" vertical="center"/>
    </xf>
    <xf numFmtId="0" fontId="4" fillId="0" borderId="0" xfId="4" applyNumberFormat="1" applyFont="1" applyBorder="1" applyAlignment="1">
      <alignment horizontal="distributed" vertical="center"/>
    </xf>
    <xf numFmtId="0" fontId="4" fillId="0" borderId="0" xfId="4" applyNumberFormat="1" applyFont="1" applyBorder="1" applyAlignment="1">
      <alignment horizontal="distributed" vertical="center" wrapText="1"/>
    </xf>
    <xf numFmtId="0" fontId="4" fillId="0" borderId="3" xfId="4" applyNumberFormat="1" applyFont="1" applyBorder="1" applyAlignment="1">
      <alignment horizontal="distributed" vertical="center"/>
    </xf>
    <xf numFmtId="0" fontId="4" fillId="0" borderId="4" xfId="4" applyNumberFormat="1" applyFont="1" applyBorder="1" applyAlignment="1">
      <alignment horizontal="left" vertical="center"/>
    </xf>
    <xf numFmtId="3" fontId="6" fillId="0" borderId="0" xfId="4" applyNumberFormat="1" applyFont="1" applyAlignment="1">
      <alignment vertical="center"/>
    </xf>
    <xf numFmtId="3" fontId="4" fillId="0" borderId="4" xfId="4" applyNumberFormat="1" applyFont="1" applyBorder="1" applyAlignment="1">
      <alignment horizontal="center" vertical="center"/>
    </xf>
    <xf numFmtId="3" fontId="4" fillId="0" borderId="31" xfId="4" applyNumberFormat="1" applyFont="1" applyBorder="1" applyAlignment="1">
      <alignment horizontal="distributed" vertical="center"/>
    </xf>
    <xf numFmtId="3" fontId="6" fillId="0" borderId="0" xfId="4" applyNumberFormat="1" applyFont="1" applyBorder="1" applyAlignment="1">
      <alignment horizontal="distributed" vertical="center" wrapText="1"/>
    </xf>
    <xf numFmtId="3" fontId="6" fillId="0" borderId="3" xfId="4" applyNumberFormat="1" applyFont="1" applyBorder="1" applyAlignment="1">
      <alignment horizontal="distributed" vertical="center"/>
    </xf>
    <xf numFmtId="3" fontId="6" fillId="0" borderId="0" xfId="4" applyNumberFormat="1" applyFont="1" applyAlignment="1">
      <alignment horizontal="left" vertical="center"/>
    </xf>
    <xf numFmtId="0" fontId="4" fillId="0" borderId="13" xfId="4" applyNumberFormat="1" applyFont="1" applyBorder="1" applyAlignment="1">
      <alignment horizontal="center" vertical="center"/>
    </xf>
    <xf numFmtId="0" fontId="4" fillId="0" borderId="37" xfId="4" applyNumberFormat="1" applyFont="1" applyBorder="1" applyAlignment="1">
      <alignment horizontal="distributed" vertical="center"/>
    </xf>
    <xf numFmtId="0" fontId="4" fillId="0" borderId="2" xfId="4" applyNumberFormat="1" applyFont="1" applyBorder="1" applyAlignment="1">
      <alignment horizontal="distributed" vertical="center"/>
    </xf>
    <xf numFmtId="0" fontId="4" fillId="0" borderId="2" xfId="4" applyNumberFormat="1" applyFont="1" applyBorder="1" applyAlignment="1">
      <alignment horizontal="distributed" vertical="center" wrapText="1"/>
    </xf>
    <xf numFmtId="0" fontId="4" fillId="0" borderId="17" xfId="4" applyNumberFormat="1" applyFont="1" applyBorder="1" applyAlignment="1">
      <alignment horizontal="distributed" vertical="center"/>
    </xf>
    <xf numFmtId="0" fontId="4" fillId="0" borderId="9" xfId="4" applyNumberFormat="1" applyFont="1" applyBorder="1" applyAlignment="1">
      <alignment horizontal="center" vertical="center" wrapText="1"/>
    </xf>
    <xf numFmtId="41" fontId="4" fillId="0" borderId="31" xfId="4" applyNumberFormat="1" applyFont="1" applyFill="1" applyBorder="1" applyAlignment="1">
      <alignment horizontal="right" vertical="center"/>
    </xf>
    <xf numFmtId="3" fontId="4" fillId="0" borderId="3" xfId="4" applyNumberFormat="1" applyFont="1" applyBorder="1" applyAlignment="1">
      <alignment vertical="center"/>
    </xf>
    <xf numFmtId="0" fontId="4" fillId="0" borderId="3" xfId="4" applyNumberFormat="1" applyFont="1" applyBorder="1" applyAlignment="1">
      <alignment horizontal="right" vertical="center"/>
    </xf>
    <xf numFmtId="3" fontId="4" fillId="0" borderId="0" xfId="4" applyNumberFormat="1" applyFont="1" applyBorder="1" applyAlignment="1">
      <alignment horizontal="center" vertical="center" wrapText="1"/>
    </xf>
    <xf numFmtId="3" fontId="10" fillId="0" borderId="0" xfId="4" applyNumberFormat="1" applyFont="1" applyAlignment="1">
      <alignment vertical="center"/>
    </xf>
    <xf numFmtId="3" fontId="4" fillId="0" borderId="3" xfId="4" applyNumberFormat="1" applyFont="1" applyBorder="1" applyAlignment="1">
      <alignment horizontal="left" vertical="center"/>
    </xf>
    <xf numFmtId="3" fontId="4" fillId="0" borderId="39" xfId="4" applyNumberFormat="1" applyFont="1" applyBorder="1" applyAlignment="1">
      <alignment horizontal="center" vertical="center"/>
    </xf>
    <xf numFmtId="3" fontId="4" fillId="0" borderId="2" xfId="4" applyNumberFormat="1" applyFont="1" applyFill="1" applyBorder="1" applyAlignment="1">
      <alignment horizontal="right" vertical="center"/>
    </xf>
    <xf numFmtId="3" fontId="4" fillId="0" borderId="40" xfId="4" applyNumberFormat="1" applyFont="1" applyFill="1" applyBorder="1" applyAlignment="1">
      <alignment horizontal="right" vertical="center"/>
    </xf>
    <xf numFmtId="3" fontId="4" fillId="0" borderId="10" xfId="4" applyNumberFormat="1" applyFont="1" applyFill="1" applyBorder="1" applyAlignment="1">
      <alignment horizontal="right" vertical="center"/>
    </xf>
    <xf numFmtId="3" fontId="4" fillId="0" borderId="41" xfId="4" applyNumberFormat="1" applyFont="1" applyFill="1" applyBorder="1" applyAlignment="1">
      <alignment horizontal="right" vertical="center"/>
    </xf>
    <xf numFmtId="3" fontId="4" fillId="0" borderId="2" xfId="4" applyNumberFormat="1" applyFont="1" applyFill="1" applyBorder="1" applyAlignment="1">
      <alignment horizontal="center" vertical="center"/>
    </xf>
    <xf numFmtId="3" fontId="4" fillId="0" borderId="41" xfId="4" applyNumberFormat="1" applyFont="1" applyFill="1" applyBorder="1" applyAlignment="1">
      <alignment horizontal="center" vertical="center"/>
    </xf>
    <xf numFmtId="3" fontId="4" fillId="0" borderId="17" xfId="4" applyNumberFormat="1" applyFont="1" applyFill="1" applyBorder="1" applyAlignment="1">
      <alignment horizontal="center" vertical="center"/>
    </xf>
    <xf numFmtId="0" fontId="4" fillId="0" borderId="0" xfId="4" applyNumberFormat="1" applyFont="1">
      <alignment vertical="center"/>
    </xf>
    <xf numFmtId="0" fontId="6" fillId="0" borderId="0" xfId="4" applyNumberFormat="1" applyFont="1" applyBorder="1" applyAlignment="1">
      <alignment horizontal="left" vertical="center"/>
    </xf>
    <xf numFmtId="0" fontId="6" fillId="0" borderId="0" xfId="4" applyNumberFormat="1" applyFont="1" applyAlignment="1">
      <alignment horizontal="left" vertical="center"/>
    </xf>
    <xf numFmtId="3" fontId="4" fillId="0" borderId="42" xfId="4" applyNumberFormat="1" applyFont="1" applyBorder="1" applyAlignment="1">
      <alignment horizontal="center" vertical="center"/>
    </xf>
    <xf numFmtId="3" fontId="6" fillId="0" borderId="43" xfId="4" applyNumberFormat="1" applyFont="1" applyFill="1" applyBorder="1" applyAlignment="1">
      <alignment horizontal="center" vertical="center"/>
    </xf>
    <xf numFmtId="3" fontId="6" fillId="0" borderId="2" xfId="4" applyNumberFormat="1" applyFont="1" applyFill="1" applyBorder="1" applyAlignment="1">
      <alignment horizontal="center" vertical="center"/>
    </xf>
    <xf numFmtId="3" fontId="6" fillId="0" borderId="44" xfId="4" applyNumberFormat="1" applyFont="1" applyFill="1" applyBorder="1" applyAlignment="1">
      <alignment horizontal="center" vertical="center"/>
    </xf>
    <xf numFmtId="0" fontId="4" fillId="0" borderId="3" xfId="4" applyFont="1" applyBorder="1" applyAlignment="1">
      <alignment horizontal="left" vertical="center"/>
    </xf>
    <xf numFmtId="3" fontId="4" fillId="0" borderId="45" xfId="4" applyNumberFormat="1" applyFont="1" applyBorder="1" applyAlignment="1">
      <alignment horizontal="center" vertical="center"/>
    </xf>
    <xf numFmtId="3" fontId="4" fillId="0" borderId="46" xfId="4" applyNumberFormat="1" applyFont="1" applyBorder="1" applyAlignment="1">
      <alignment horizontal="center" vertical="center"/>
    </xf>
    <xf numFmtId="3" fontId="4" fillId="0" borderId="3" xfId="4" applyNumberFormat="1" applyFont="1" applyBorder="1" applyAlignment="1">
      <alignment horizontal="right" vertical="center"/>
    </xf>
    <xf numFmtId="178" fontId="4" fillId="0" borderId="0" xfId="3" applyNumberFormat="1" applyFont="1">
      <alignment vertical="center"/>
    </xf>
    <xf numFmtId="179" fontId="4" fillId="0" borderId="0" xfId="3" applyNumberFormat="1" applyFont="1">
      <alignment vertical="center"/>
    </xf>
    <xf numFmtId="178" fontId="4" fillId="0" borderId="0" xfId="3" applyNumberFormat="1" applyFont="1" applyBorder="1">
      <alignment vertical="center"/>
    </xf>
    <xf numFmtId="178" fontId="5" fillId="0" borderId="0" xfId="3" applyNumberFormat="1" applyFont="1" applyAlignment="1">
      <alignment horizontal="center" vertical="center"/>
    </xf>
    <xf numFmtId="178" fontId="4" fillId="0" borderId="4" xfId="3" applyNumberFormat="1" applyFont="1" applyBorder="1" applyAlignment="1">
      <alignment horizontal="distributed" vertical="center" indent="3"/>
    </xf>
    <xf numFmtId="178" fontId="4" fillId="0" borderId="10" xfId="3" applyNumberFormat="1" applyFont="1" applyBorder="1" applyAlignment="1">
      <alignment horizontal="distributed" vertical="center" indent="3"/>
    </xf>
    <xf numFmtId="178" fontId="4" fillId="0" borderId="25" xfId="3" applyNumberFormat="1" applyFont="1" applyBorder="1" applyAlignment="1">
      <alignment horizontal="distributed" vertical="center" indent="1"/>
    </xf>
    <xf numFmtId="178" fontId="4" fillId="0" borderId="40" xfId="3" applyNumberFormat="1" applyFont="1" applyBorder="1" applyAlignment="1">
      <alignment horizontal="distributed" vertical="center" indent="1"/>
    </xf>
    <xf numFmtId="178" fontId="4" fillId="0" borderId="0" xfId="3" applyNumberFormat="1" applyFont="1" applyBorder="1" applyAlignment="1">
      <alignment horizontal="right" vertical="center"/>
    </xf>
    <xf numFmtId="178" fontId="4" fillId="0" borderId="10" xfId="3" applyNumberFormat="1" applyFont="1" applyBorder="1" applyAlignment="1">
      <alignment horizontal="right" vertical="center"/>
    </xf>
    <xf numFmtId="178" fontId="4" fillId="0" borderId="47" xfId="3" applyNumberFormat="1" applyFont="1" applyBorder="1" applyAlignment="1">
      <alignment horizontal="distributed" vertical="center" indent="1"/>
    </xf>
    <xf numFmtId="178" fontId="4" fillId="0" borderId="0" xfId="3" applyNumberFormat="1" applyFont="1" applyBorder="1" applyAlignment="1">
      <alignment horizontal="distributed" vertical="center" indent="1"/>
    </xf>
    <xf numFmtId="178" fontId="4" fillId="0" borderId="3" xfId="3" applyNumberFormat="1" applyFont="1" applyBorder="1" applyAlignment="1">
      <alignment horizontal="right" vertical="center"/>
    </xf>
    <xf numFmtId="178" fontId="4" fillId="0" borderId="3" xfId="3" applyNumberFormat="1" applyFont="1" applyBorder="1" applyAlignment="1">
      <alignment vertical="center"/>
    </xf>
    <xf numFmtId="178" fontId="4" fillId="0" borderId="20" xfId="3" applyNumberFormat="1" applyFont="1" applyBorder="1" applyAlignment="1">
      <alignment horizontal="distributed" vertical="center" indent="1"/>
    </xf>
    <xf numFmtId="178" fontId="4" fillId="0" borderId="28" xfId="3" applyNumberFormat="1" applyFont="1" applyBorder="1" applyAlignment="1">
      <alignment horizontal="distributed" vertical="center" indent="1"/>
    </xf>
    <xf numFmtId="178" fontId="4" fillId="0" borderId="22" xfId="3" applyNumberFormat="1" applyFont="1" applyBorder="1" applyAlignment="1">
      <alignment horizontal="right" vertical="center"/>
    </xf>
    <xf numFmtId="178" fontId="4" fillId="0" borderId="19" xfId="3" applyNumberFormat="1" applyFont="1" applyBorder="1" applyAlignment="1">
      <alignment horizontal="right" vertical="center"/>
    </xf>
    <xf numFmtId="178" fontId="4" fillId="0" borderId="29" xfId="3" applyNumberFormat="1" applyFont="1" applyBorder="1" applyAlignment="1">
      <alignment horizontal="distributed" vertical="center" indent="1"/>
    </xf>
    <xf numFmtId="178" fontId="4" fillId="0" borderId="13" xfId="3" applyNumberFormat="1" applyFont="1" applyBorder="1" applyAlignment="1">
      <alignment horizontal="distributed" vertical="center" indent="3"/>
    </xf>
    <xf numFmtId="178" fontId="4" fillId="0" borderId="14" xfId="3" applyNumberFormat="1" applyFont="1" applyBorder="1" applyAlignment="1">
      <alignment horizontal="distributed" vertical="center" indent="3"/>
    </xf>
    <xf numFmtId="178" fontId="4" fillId="0" borderId="41" xfId="3" applyNumberFormat="1" applyFont="1" applyBorder="1" applyAlignment="1">
      <alignment horizontal="distributed" vertical="center" indent="1"/>
    </xf>
    <xf numFmtId="178" fontId="6" fillId="0" borderId="48" xfId="3" applyNumberFormat="1" applyFont="1" applyBorder="1" applyAlignment="1">
      <alignment horizontal="distributed" vertical="center"/>
    </xf>
    <xf numFmtId="178" fontId="6" fillId="0" borderId="49" xfId="3" applyNumberFormat="1" applyFont="1" applyBorder="1" applyAlignment="1">
      <alignment horizontal="distributed" vertical="center"/>
    </xf>
    <xf numFmtId="178" fontId="8" fillId="0" borderId="49" xfId="3" applyNumberFormat="1" applyFont="1" applyBorder="1" applyAlignment="1">
      <alignment horizontal="distributed" vertical="center"/>
    </xf>
    <xf numFmtId="178" fontId="6" fillId="0" borderId="50" xfId="3" applyNumberFormat="1" applyFont="1" applyBorder="1" applyAlignment="1">
      <alignment horizontal="distributed" vertical="center"/>
    </xf>
    <xf numFmtId="178" fontId="4" fillId="0" borderId="2" xfId="3" applyNumberFormat="1" applyFont="1" applyBorder="1" applyAlignment="1">
      <alignment horizontal="distributed" vertical="center" indent="1"/>
    </xf>
    <xf numFmtId="178" fontId="6" fillId="0" borderId="51" xfId="3" applyNumberFormat="1" applyFont="1" applyBorder="1" applyAlignment="1">
      <alignment horizontal="distributed" vertical="center"/>
    </xf>
    <xf numFmtId="178" fontId="8" fillId="0" borderId="49" xfId="3" applyNumberFormat="1" applyFont="1" applyBorder="1" applyAlignment="1">
      <alignment horizontal="distributed" vertical="center" shrinkToFit="1"/>
    </xf>
    <xf numFmtId="178" fontId="4" fillId="0" borderId="5" xfId="3" applyNumberFormat="1" applyFont="1" applyBorder="1" applyAlignment="1">
      <alignment horizontal="center" vertical="center"/>
    </xf>
    <xf numFmtId="178" fontId="4" fillId="0" borderId="20" xfId="3" applyNumberFormat="1" applyFont="1" applyBorder="1" applyAlignment="1">
      <alignment horizontal="center" vertical="center"/>
    </xf>
    <xf numFmtId="178" fontId="4" fillId="0" borderId="40" xfId="3" applyNumberFormat="1" applyFont="1" applyFill="1" applyBorder="1">
      <alignment vertical="center"/>
    </xf>
    <xf numFmtId="178" fontId="4" fillId="0" borderId="3" xfId="3" applyNumberFormat="1" applyFont="1" applyFill="1" applyBorder="1">
      <alignment vertical="center"/>
    </xf>
    <xf numFmtId="178" fontId="4" fillId="0" borderId="39" xfId="3" applyNumberFormat="1" applyFont="1" applyBorder="1">
      <alignment vertical="center"/>
    </xf>
    <xf numFmtId="0" fontId="4" fillId="0" borderId="5" xfId="3" applyNumberFormat="1" applyFont="1" applyBorder="1" applyAlignment="1">
      <alignment horizontal="center" vertical="center"/>
    </xf>
    <xf numFmtId="178" fontId="4" fillId="0" borderId="29" xfId="3" applyNumberFormat="1" applyFont="1" applyFill="1" applyBorder="1">
      <alignment vertical="center"/>
    </xf>
    <xf numFmtId="178" fontId="4" fillId="0" borderId="22" xfId="3" applyNumberFormat="1" applyFont="1" applyFill="1" applyBorder="1">
      <alignment vertical="center"/>
    </xf>
    <xf numFmtId="178" fontId="4" fillId="0" borderId="30" xfId="3" applyNumberFormat="1" applyFont="1" applyFill="1" applyBorder="1">
      <alignment vertical="center"/>
    </xf>
    <xf numFmtId="178" fontId="9" fillId="0" borderId="0" xfId="3" applyNumberFormat="1" applyFont="1">
      <alignment vertical="center"/>
    </xf>
    <xf numFmtId="180" fontId="4" fillId="0" borderId="20" xfId="3" applyNumberFormat="1" applyFont="1" applyBorder="1" applyAlignment="1">
      <alignment horizontal="center" vertical="center"/>
    </xf>
    <xf numFmtId="180" fontId="4" fillId="0" borderId="0" xfId="3" applyNumberFormat="1" applyFont="1" applyFill="1" applyBorder="1">
      <alignment vertical="center"/>
    </xf>
    <xf numFmtId="180" fontId="4" fillId="0" borderId="0" xfId="3" applyNumberFormat="1" applyFont="1" applyFill="1">
      <alignment vertical="center"/>
    </xf>
    <xf numFmtId="180" fontId="4" fillId="0" borderId="3" xfId="3" applyNumberFormat="1" applyFont="1" applyFill="1" applyBorder="1">
      <alignment vertical="center"/>
    </xf>
    <xf numFmtId="179" fontId="4" fillId="0" borderId="39" xfId="3" applyNumberFormat="1" applyFont="1" applyBorder="1">
      <alignment vertical="center"/>
    </xf>
    <xf numFmtId="179" fontId="9" fillId="0" borderId="0" xfId="3" applyNumberFormat="1" applyFont="1">
      <alignment vertical="center"/>
    </xf>
    <xf numFmtId="178" fontId="4" fillId="0" borderId="9" xfId="3" applyNumberFormat="1" applyFont="1" applyBorder="1" applyAlignment="1">
      <alignment horizontal="center" vertical="center"/>
    </xf>
    <xf numFmtId="178" fontId="4" fillId="0" borderId="36" xfId="3" applyNumberFormat="1" applyFont="1" applyBorder="1" applyAlignment="1">
      <alignment horizontal="center" vertical="center"/>
    </xf>
    <xf numFmtId="178" fontId="4" fillId="0" borderId="34" xfId="3" applyNumberFormat="1" applyFont="1" applyFill="1" applyBorder="1">
      <alignment vertical="center"/>
    </xf>
    <xf numFmtId="0" fontId="4" fillId="0" borderId="9" xfId="3" applyNumberFormat="1" applyFont="1" applyBorder="1" applyAlignment="1">
      <alignment horizontal="center" vertical="center"/>
    </xf>
    <xf numFmtId="178" fontId="4" fillId="0" borderId="52" xfId="3" applyNumberFormat="1" applyFont="1" applyFill="1" applyBorder="1">
      <alignment vertical="center"/>
    </xf>
    <xf numFmtId="178" fontId="4" fillId="0" borderId="53" xfId="3" applyNumberFormat="1" applyFont="1" applyFill="1" applyBorder="1">
      <alignment vertical="center"/>
    </xf>
    <xf numFmtId="178" fontId="4" fillId="0" borderId="54" xfId="3" applyNumberFormat="1" applyFont="1" applyFill="1" applyBorder="1">
      <alignment vertical="center"/>
    </xf>
    <xf numFmtId="179" fontId="4" fillId="0" borderId="3" xfId="3" applyNumberFormat="1" applyFont="1" applyBorder="1">
      <alignment vertical="center"/>
    </xf>
    <xf numFmtId="178" fontId="7" fillId="0" borderId="0" xfId="3" applyNumberFormat="1" applyFont="1" applyAlignment="1">
      <alignment vertical="center"/>
    </xf>
    <xf numFmtId="0" fontId="5" fillId="0" borderId="0" xfId="3" applyFont="1" applyAlignment="1">
      <alignment horizontal="center" vertical="center"/>
    </xf>
    <xf numFmtId="0" fontId="4" fillId="0" borderId="3" xfId="3" applyFont="1" applyBorder="1" applyAlignment="1">
      <alignment vertical="center"/>
    </xf>
    <xf numFmtId="0" fontId="4" fillId="0" borderId="13" xfId="3" applyFont="1" applyBorder="1" applyAlignment="1">
      <alignment horizontal="center" vertical="center" textRotation="255" justifyLastLine="1"/>
    </xf>
    <xf numFmtId="0" fontId="4" fillId="0" borderId="14" xfId="3" applyFont="1" applyBorder="1" applyAlignment="1">
      <alignment horizontal="center" vertical="center" textRotation="255" justifyLastLine="1"/>
    </xf>
    <xf numFmtId="0" fontId="4" fillId="0" borderId="41" xfId="3" applyFont="1" applyBorder="1" applyAlignment="1">
      <alignment horizontal="center" vertical="center"/>
    </xf>
    <xf numFmtId="0" fontId="4" fillId="0" borderId="2"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9" fillId="0" borderId="0" xfId="3" applyFont="1">
      <alignment vertical="center"/>
    </xf>
    <xf numFmtId="178" fontId="4" fillId="0" borderId="0" xfId="3" applyNumberFormat="1" applyFont="1" applyBorder="1" applyAlignment="1">
      <alignment horizontal="left" vertical="center"/>
    </xf>
    <xf numFmtId="0" fontId="4" fillId="0" borderId="38" xfId="3" applyFont="1" applyFill="1" applyBorder="1" applyAlignment="1">
      <alignment horizontal="center" vertical="center" textRotation="255"/>
    </xf>
    <xf numFmtId="0" fontId="4" fillId="0" borderId="24" xfId="3" applyFont="1" applyFill="1" applyBorder="1" applyAlignment="1">
      <alignment horizontal="center" vertical="center" textRotation="255"/>
    </xf>
    <xf numFmtId="41" fontId="4" fillId="0" borderId="55" xfId="3" applyNumberFormat="1" applyFont="1" applyFill="1" applyBorder="1">
      <alignment vertical="center"/>
    </xf>
    <xf numFmtId="41" fontId="4" fillId="0" borderId="7" xfId="3" applyNumberFormat="1" applyFont="1" applyFill="1" applyBorder="1">
      <alignment vertical="center"/>
    </xf>
    <xf numFmtId="41" fontId="4" fillId="0" borderId="56" xfId="3" applyNumberFormat="1" applyFont="1" applyFill="1" applyBorder="1">
      <alignment vertical="center"/>
    </xf>
    <xf numFmtId="41" fontId="4" fillId="0" borderId="8" xfId="3" applyNumberFormat="1" applyFont="1" applyFill="1" applyBorder="1">
      <alignment vertical="center"/>
    </xf>
    <xf numFmtId="0" fontId="4" fillId="0" borderId="3" xfId="3" applyFont="1" applyFill="1" applyBorder="1">
      <alignment vertical="center"/>
    </xf>
    <xf numFmtId="0" fontId="4" fillId="0" borderId="5" xfId="3" applyFont="1" applyFill="1" applyBorder="1" applyAlignment="1">
      <alignment vertical="center" textRotation="255"/>
    </xf>
    <xf numFmtId="41" fontId="4" fillId="0" borderId="31" xfId="3" applyNumberFormat="1" applyFont="1" applyFill="1" applyBorder="1">
      <alignment vertical="center"/>
    </xf>
    <xf numFmtId="41" fontId="4" fillId="0" borderId="12" xfId="3" applyNumberFormat="1" applyFont="1" applyFill="1" applyBorder="1">
      <alignment vertical="center"/>
    </xf>
    <xf numFmtId="41" fontId="4" fillId="0" borderId="3" xfId="3" applyNumberFormat="1" applyFont="1" applyFill="1" applyBorder="1">
      <alignment vertical="center"/>
    </xf>
    <xf numFmtId="0" fontId="4" fillId="0" borderId="24" xfId="3" applyFont="1" applyFill="1" applyBorder="1" applyAlignment="1">
      <alignment horizontal="center" vertical="center" textRotation="255" wrapText="1"/>
    </xf>
    <xf numFmtId="0" fontId="4" fillId="0" borderId="9" xfId="3" applyFont="1" applyFill="1" applyBorder="1" applyAlignment="1">
      <alignment vertical="center" textRotation="255"/>
    </xf>
    <xf numFmtId="0" fontId="4" fillId="0" borderId="19" xfId="3" applyFont="1" applyFill="1" applyBorder="1" applyAlignment="1">
      <alignment horizontal="center" vertical="center" textRotation="255" wrapText="1"/>
    </xf>
    <xf numFmtId="0" fontId="4" fillId="0" borderId="1" xfId="3" applyFont="1" applyFill="1" applyBorder="1" applyAlignment="1">
      <alignment vertical="center" textRotation="255"/>
    </xf>
    <xf numFmtId="0" fontId="4" fillId="0" borderId="25" xfId="3" applyFont="1" applyFill="1" applyBorder="1" applyAlignment="1">
      <alignment horizontal="center" vertical="center" textRotation="255"/>
    </xf>
    <xf numFmtId="0" fontId="4" fillId="0" borderId="20" xfId="3" applyFont="1" applyFill="1" applyBorder="1" applyAlignment="1">
      <alignment vertical="center" textRotation="255" wrapText="1"/>
    </xf>
    <xf numFmtId="0" fontId="7" fillId="0" borderId="0" xfId="3" applyFont="1" applyAlignment="1">
      <alignment horizontal="center" vertical="center"/>
    </xf>
    <xf numFmtId="0" fontId="4" fillId="0" borderId="20" xfId="3" applyFont="1" applyFill="1" applyBorder="1" applyAlignment="1">
      <alignment vertical="center" textRotation="255"/>
    </xf>
    <xf numFmtId="0" fontId="4" fillId="0" borderId="36" xfId="3" applyFont="1" applyFill="1" applyBorder="1" applyAlignment="1">
      <alignment vertical="center" textRotation="255"/>
    </xf>
    <xf numFmtId="41" fontId="4" fillId="0" borderId="37" xfId="3" applyNumberFormat="1" applyFont="1" applyFill="1" applyBorder="1">
      <alignment vertical="center"/>
    </xf>
    <xf numFmtId="41" fontId="4" fillId="0" borderId="12" xfId="3" applyNumberFormat="1" applyFont="1" applyFill="1" applyBorder="1" applyAlignment="1">
      <alignment vertical="center"/>
    </xf>
    <xf numFmtId="41" fontId="4" fillId="0" borderId="17" xfId="3" applyNumberFormat="1" applyFont="1" applyFill="1" applyBorder="1">
      <alignment vertical="center"/>
    </xf>
    <xf numFmtId="0" fontId="4" fillId="0" borderId="18" xfId="3" applyFont="1" applyFill="1" applyBorder="1" applyAlignment="1">
      <alignment horizontal="center" vertical="center" textRotation="255"/>
    </xf>
    <xf numFmtId="0" fontId="4" fillId="0" borderId="19" xfId="3" applyFont="1" applyFill="1" applyBorder="1" applyAlignment="1">
      <alignment horizontal="center" vertical="center" textRotation="255"/>
    </xf>
    <xf numFmtId="0" fontId="4" fillId="0" borderId="29"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23"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0" xfId="3" applyFont="1" applyBorder="1">
      <alignment vertical="center"/>
    </xf>
    <xf numFmtId="0" fontId="4" fillId="0" borderId="0" xfId="0" applyFont="1" applyAlignment="1">
      <alignment horizontal="center" vertical="center"/>
    </xf>
    <xf numFmtId="0" fontId="9" fillId="0" borderId="3" xfId="0" applyFont="1" applyBorder="1" applyAlignment="1">
      <alignment vertical="center"/>
    </xf>
    <xf numFmtId="0" fontId="4" fillId="0" borderId="13" xfId="0" applyFont="1" applyBorder="1" applyAlignment="1">
      <alignment vertical="center"/>
    </xf>
    <xf numFmtId="0" fontId="6" fillId="0" borderId="14" xfId="0" applyFont="1" applyBorder="1" applyAlignment="1">
      <alignment horizontal="center" vertical="center"/>
    </xf>
    <xf numFmtId="0" fontId="4"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distributed" vertical="center" indent="7"/>
    </xf>
    <xf numFmtId="0" fontId="6" fillId="0" borderId="28" xfId="0" applyFont="1" applyBorder="1" applyAlignment="1">
      <alignment horizontal="center" vertical="center" wrapText="1"/>
    </xf>
    <xf numFmtId="0" fontId="6" fillId="0" borderId="24" xfId="0" applyFont="1" applyBorder="1" applyAlignment="1">
      <alignment horizontal="center" vertical="center" wrapText="1"/>
    </xf>
    <xf numFmtId="0" fontId="4" fillId="0" borderId="4" xfId="0" applyFont="1" applyFill="1" applyBorder="1">
      <alignment vertical="center"/>
    </xf>
    <xf numFmtId="0" fontId="4" fillId="0" borderId="26" xfId="0" applyFont="1" applyBorder="1" applyAlignment="1">
      <alignment horizontal="distributed" vertical="center" indent="7"/>
    </xf>
    <xf numFmtId="0" fontId="12" fillId="0" borderId="36" xfId="0" applyFont="1" applyBorder="1" applyAlignment="1">
      <alignment horizontal="center" vertical="center"/>
    </xf>
    <xf numFmtId="0" fontId="6" fillId="0" borderId="20" xfId="0" applyFont="1" applyBorder="1" applyAlignment="1">
      <alignment horizontal="center" vertical="center" wrapText="1"/>
    </xf>
    <xf numFmtId="0" fontId="12" fillId="0" borderId="47" xfId="0" applyFont="1" applyBorder="1" applyAlignment="1">
      <alignment horizontal="center" vertical="center"/>
    </xf>
    <xf numFmtId="0" fontId="8" fillId="0" borderId="20" xfId="0" applyFont="1" applyBorder="1" applyAlignment="1">
      <alignment horizontal="center" vertical="center" wrapText="1"/>
    </xf>
    <xf numFmtId="0" fontId="12" fillId="0" borderId="25" xfId="0" applyFont="1" applyBorder="1" applyAlignment="1">
      <alignment horizontal="center" vertical="center"/>
    </xf>
    <xf numFmtId="0" fontId="6" fillId="0" borderId="36" xfId="0" applyFont="1" applyBorder="1" applyAlignment="1">
      <alignment horizontal="center" vertical="center" wrapText="1"/>
    </xf>
    <xf numFmtId="0" fontId="4" fillId="0" borderId="1" xfId="0" applyFont="1" applyBorder="1" applyAlignment="1">
      <alignment horizontal="distributed" vertical="center" indent="7"/>
    </xf>
    <xf numFmtId="41" fontId="4" fillId="0" borderId="33" xfId="1" applyNumberFormat="1" applyFont="1" applyBorder="1">
      <alignment vertical="center"/>
    </xf>
    <xf numFmtId="41" fontId="4" fillId="0" borderId="34" xfId="1" applyNumberFormat="1" applyFont="1" applyBorder="1" applyAlignment="1">
      <alignment horizontal="right" vertical="center"/>
    </xf>
    <xf numFmtId="41" fontId="4" fillId="0" borderId="34" xfId="1" applyNumberFormat="1" applyFont="1" applyBorder="1">
      <alignment vertical="center"/>
    </xf>
    <xf numFmtId="41" fontId="4" fillId="0" borderId="35" xfId="1" applyNumberFormat="1" applyFont="1" applyBorder="1">
      <alignment vertical="center"/>
    </xf>
    <xf numFmtId="0" fontId="4" fillId="0" borderId="9" xfId="0" applyFont="1" applyBorder="1" applyAlignment="1">
      <alignment horizontal="distributed" vertical="center" indent="5"/>
    </xf>
    <xf numFmtId="0" fontId="6" fillId="0" borderId="29"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26" xfId="0" applyFont="1" applyBorder="1" applyAlignment="1">
      <alignment horizontal="distributed" vertical="center" indent="5"/>
    </xf>
    <xf numFmtId="0" fontId="6" fillId="0" borderId="41"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1" xfId="0" applyFont="1" applyBorder="1" applyAlignment="1">
      <alignment horizontal="distributed" vertical="center" indent="5"/>
    </xf>
    <xf numFmtId="41" fontId="4" fillId="0" borderId="35" xfId="1" applyNumberFormat="1" applyFont="1" applyBorder="1" applyAlignment="1">
      <alignment horizontal="right" vertical="center"/>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4" fillId="0" borderId="47" xfId="0" applyFont="1" applyBorder="1" applyAlignment="1">
      <alignment horizontal="center" vertical="center"/>
    </xf>
    <xf numFmtId="0" fontId="12" fillId="0" borderId="1"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10" xfId="0" applyFont="1" applyBorder="1" applyAlignment="1">
      <alignment horizontal="center" vertical="center"/>
    </xf>
    <xf numFmtId="178" fontId="4" fillId="0" borderId="4" xfId="3" applyNumberFormat="1" applyFont="1" applyBorder="1" applyAlignment="1">
      <alignment horizontal="center" vertical="center"/>
    </xf>
    <xf numFmtId="178" fontId="4" fillId="0" borderId="10" xfId="3" applyNumberFormat="1" applyFont="1" applyBorder="1" applyAlignment="1">
      <alignment horizontal="center" vertical="center"/>
    </xf>
    <xf numFmtId="178" fontId="4" fillId="0" borderId="31" xfId="3" applyNumberFormat="1" applyFont="1" applyBorder="1" applyAlignment="1">
      <alignment horizontal="distributed" vertical="center"/>
    </xf>
    <xf numFmtId="178" fontId="4" fillId="0" borderId="0" xfId="3" applyNumberFormat="1" applyFont="1" applyBorder="1" applyAlignment="1">
      <alignment horizontal="distributed" vertical="center" shrinkToFit="1"/>
    </xf>
    <xf numFmtId="178" fontId="4" fillId="0" borderId="0" xfId="3" applyNumberFormat="1" applyFont="1" applyBorder="1" applyAlignment="1">
      <alignment horizontal="distributed" vertical="center"/>
    </xf>
    <xf numFmtId="178" fontId="4" fillId="0" borderId="12" xfId="3" applyNumberFormat="1" applyFont="1" applyBorder="1" applyAlignment="1">
      <alignment horizontal="distributed" vertical="center"/>
    </xf>
    <xf numFmtId="178" fontId="8" fillId="0" borderId="0" xfId="3" applyNumberFormat="1" applyFont="1" applyBorder="1" applyAlignment="1">
      <alignment horizontal="distributed" vertical="center"/>
    </xf>
    <xf numFmtId="178" fontId="4" fillId="0" borderId="3" xfId="3" applyNumberFormat="1" applyFont="1" applyBorder="1" applyAlignment="1">
      <alignment horizontal="distributed" vertical="center"/>
    </xf>
    <xf numFmtId="178" fontId="4" fillId="0" borderId="4" xfId="3" applyNumberFormat="1" applyFont="1" applyBorder="1" applyAlignment="1">
      <alignment vertical="center"/>
    </xf>
    <xf numFmtId="178" fontId="4" fillId="0" borderId="0" xfId="3" applyNumberFormat="1" applyFont="1" applyBorder="1" applyAlignment="1">
      <alignment horizontal="left" vertical="top"/>
    </xf>
    <xf numFmtId="178" fontId="6" fillId="0" borderId="0" xfId="3" applyNumberFormat="1" applyFont="1" applyBorder="1" applyAlignment="1">
      <alignment horizontal="distributed" vertical="center"/>
    </xf>
    <xf numFmtId="178" fontId="4" fillId="0" borderId="0" xfId="3" applyNumberFormat="1" applyFont="1" applyBorder="1" applyAlignment="1">
      <alignment vertical="center"/>
    </xf>
    <xf numFmtId="178" fontId="4" fillId="0" borderId="13" xfId="3" applyNumberFormat="1" applyFont="1" applyBorder="1" applyAlignment="1">
      <alignment horizontal="center" vertical="center"/>
    </xf>
    <xf numFmtId="178" fontId="4" fillId="0" borderId="14" xfId="3" applyNumberFormat="1" applyFont="1" applyBorder="1" applyAlignment="1">
      <alignment horizontal="center" vertical="center"/>
    </xf>
    <xf numFmtId="178" fontId="4" fillId="0" borderId="37" xfId="3" applyNumberFormat="1" applyFont="1" applyBorder="1" applyAlignment="1">
      <alignment horizontal="distributed" vertical="center"/>
    </xf>
    <xf numFmtId="178" fontId="4" fillId="0" borderId="2" xfId="3" applyNumberFormat="1" applyFont="1" applyBorder="1" applyAlignment="1">
      <alignment horizontal="distributed" vertical="center" shrinkToFit="1"/>
    </xf>
    <xf numFmtId="178" fontId="4" fillId="0" borderId="2" xfId="3" applyNumberFormat="1" applyFont="1" applyBorder="1" applyAlignment="1">
      <alignment horizontal="distributed" vertical="center"/>
    </xf>
    <xf numFmtId="178" fontId="4" fillId="0" borderId="16" xfId="3" applyNumberFormat="1" applyFont="1" applyBorder="1" applyAlignment="1">
      <alignment horizontal="distributed" vertical="center"/>
    </xf>
    <xf numFmtId="178" fontId="8" fillId="0" borderId="2" xfId="3" applyNumberFormat="1" applyFont="1" applyBorder="1" applyAlignment="1">
      <alignment horizontal="distributed" vertical="center"/>
    </xf>
    <xf numFmtId="178" fontId="4" fillId="0" borderId="17" xfId="3" applyNumberFormat="1" applyFont="1" applyBorder="1" applyAlignment="1">
      <alignment horizontal="distributed" vertical="center"/>
    </xf>
    <xf numFmtId="178" fontId="4" fillId="0" borderId="26" xfId="3" applyNumberFormat="1" applyFont="1" applyBorder="1" applyAlignment="1">
      <alignment horizontal="center" vertical="center"/>
    </xf>
    <xf numFmtId="178" fontId="4" fillId="0" borderId="31" xfId="3" applyNumberFormat="1" applyFont="1" applyBorder="1">
      <alignment vertical="center"/>
    </xf>
    <xf numFmtId="178" fontId="4" fillId="0" borderId="12" xfId="3" applyNumberFormat="1" applyFont="1" applyBorder="1">
      <alignment vertical="center"/>
    </xf>
    <xf numFmtId="178" fontId="4" fillId="0" borderId="1" xfId="3" applyNumberFormat="1" applyFont="1" applyBorder="1" applyAlignment="1">
      <alignment horizontal="center" vertical="center"/>
    </xf>
    <xf numFmtId="179" fontId="4" fillId="0" borderId="19" xfId="3" applyNumberFormat="1" applyFont="1" applyBorder="1" applyAlignment="1">
      <alignment horizontal="center" vertical="center"/>
    </xf>
    <xf numFmtId="179" fontId="4" fillId="0" borderId="31" xfId="3" applyNumberFormat="1" applyFont="1" applyBorder="1">
      <alignment vertical="center"/>
    </xf>
    <xf numFmtId="179" fontId="4" fillId="0" borderId="0" xfId="3" applyNumberFormat="1" applyFont="1" applyBorder="1">
      <alignment vertical="center"/>
    </xf>
    <xf numFmtId="179" fontId="4" fillId="0" borderId="12" xfId="3" applyNumberFormat="1" applyFont="1" applyBorder="1">
      <alignment vertical="center"/>
    </xf>
    <xf numFmtId="178" fontId="4" fillId="0" borderId="24" xfId="3" applyNumberFormat="1" applyFont="1" applyBorder="1" applyAlignment="1">
      <alignment horizontal="center" vertical="center"/>
    </xf>
    <xf numFmtId="179" fontId="4" fillId="0" borderId="24" xfId="3" applyNumberFormat="1" applyFont="1" applyBorder="1" applyAlignment="1">
      <alignment horizontal="center" vertical="center"/>
    </xf>
    <xf numFmtId="181" fontId="4" fillId="0" borderId="0" xfId="3" applyNumberFormat="1" applyFont="1" applyBorder="1">
      <alignment vertical="center"/>
    </xf>
    <xf numFmtId="179" fontId="4" fillId="0" borderId="37" xfId="3" applyNumberFormat="1" applyFont="1" applyBorder="1">
      <alignment vertical="center"/>
    </xf>
    <xf numFmtId="179" fontId="4" fillId="0" borderId="2" xfId="3" applyNumberFormat="1" applyFont="1" applyBorder="1">
      <alignment vertical="center"/>
    </xf>
    <xf numFmtId="179" fontId="4" fillId="0" borderId="16" xfId="3" applyNumberFormat="1" applyFont="1" applyBorder="1">
      <alignment vertical="center"/>
    </xf>
    <xf numFmtId="181" fontId="4" fillId="0" borderId="2" xfId="3" applyNumberFormat="1" applyFont="1" applyBorder="1">
      <alignment vertical="center"/>
    </xf>
    <xf numFmtId="179" fontId="4" fillId="0" borderId="17" xfId="3" applyNumberFormat="1" applyFont="1" applyBorder="1">
      <alignment vertical="center"/>
    </xf>
    <xf numFmtId="178" fontId="4" fillId="0" borderId="57" xfId="3" applyNumberFormat="1" applyFont="1" applyBorder="1" applyAlignment="1">
      <alignment horizontal="distributed" vertical="center" shrinkToFit="1"/>
    </xf>
    <xf numFmtId="0" fontId="4" fillId="0" borderId="0" xfId="3" applyNumberFormat="1" applyFont="1" applyAlignment="1">
      <alignment horizontal="right" vertical="center"/>
    </xf>
  </cellXfs>
  <cellStyles count="7">
    <cellStyle name="桁区切り 2" xfId="1"/>
    <cellStyle name="標準" xfId="0" builtinId="0"/>
    <cellStyle name="標準 2" xfId="2"/>
    <cellStyle name="標準 2 2" xfId="3"/>
    <cellStyle name="標準 3" xfId="4"/>
    <cellStyle name="標準_22～31" xfId="5"/>
    <cellStyle name="標準_50～53" xf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Q27"/>
  <sheetViews>
    <sheetView tabSelected="1" zoomScaleSheetLayoutView="100" workbookViewId="0">
      <selection activeCell="F3" sqref="F3"/>
    </sheetView>
  </sheetViews>
  <sheetFormatPr defaultRowHeight="13.5"/>
  <cols>
    <col min="1" max="1" width="9.625" style="1" customWidth="1"/>
    <col min="2" max="2" width="8.75" style="1" customWidth="1"/>
    <col min="3" max="3" width="6.25" style="1" customWidth="1"/>
    <col min="4" max="4" width="5.625" style="1" customWidth="1"/>
    <col min="5" max="5" width="8" style="1" customWidth="1"/>
    <col min="6" max="6" width="8.625" style="1" customWidth="1"/>
    <col min="7" max="7" width="6.375" style="1" customWidth="1"/>
    <col min="8" max="9" width="8" style="1" customWidth="1"/>
    <col min="10" max="11" width="6.25" style="1" customWidth="1"/>
    <col min="12" max="12" width="8.625" style="1" customWidth="1"/>
    <col min="13" max="13" width="8" style="1" customWidth="1"/>
    <col min="14" max="16384" width="9" style="1" customWidth="1"/>
  </cols>
  <sheetData>
    <row r="1" spans="1:14" s="2" customFormat="1" ht="45" customHeight="1">
      <c r="A1" s="4" t="s">
        <v>9</v>
      </c>
      <c r="B1" s="4"/>
      <c r="C1" s="4"/>
      <c r="D1" s="4"/>
      <c r="E1" s="4"/>
      <c r="F1" s="4"/>
      <c r="G1" s="4"/>
      <c r="H1" s="4"/>
      <c r="I1" s="4"/>
      <c r="J1" s="4"/>
      <c r="K1" s="4"/>
      <c r="L1" s="4"/>
      <c r="M1" s="4"/>
    </row>
    <row r="2" spans="1:14" s="2" customFormat="1" ht="30" customHeight="1">
      <c r="D2" s="22"/>
      <c r="E2" s="22"/>
      <c r="F2" s="22"/>
      <c r="G2" s="22"/>
      <c r="H2" s="22"/>
      <c r="I2" s="22"/>
      <c r="M2" s="26" t="s">
        <v>73</v>
      </c>
    </row>
    <row r="3" spans="1:14" ht="45" customHeight="1">
      <c r="A3" s="5" t="s">
        <v>63</v>
      </c>
      <c r="B3" s="11" t="s">
        <v>60</v>
      </c>
      <c r="C3" s="17" t="s">
        <v>34</v>
      </c>
      <c r="D3" s="17" t="s">
        <v>59</v>
      </c>
      <c r="E3" s="17" t="s">
        <v>42</v>
      </c>
      <c r="F3" s="17" t="s">
        <v>55</v>
      </c>
      <c r="G3" s="17" t="s">
        <v>11</v>
      </c>
      <c r="H3" s="17" t="s">
        <v>45</v>
      </c>
      <c r="I3" s="24" t="s">
        <v>44</v>
      </c>
      <c r="J3" s="17" t="s">
        <v>41</v>
      </c>
      <c r="K3" s="25" t="s">
        <v>37</v>
      </c>
      <c r="L3" s="24" t="s">
        <v>23</v>
      </c>
      <c r="M3" s="27" t="s">
        <v>15</v>
      </c>
    </row>
    <row r="4" spans="1:14" ht="33" customHeight="1">
      <c r="A4" s="6" t="s">
        <v>35</v>
      </c>
      <c r="B4" s="12">
        <v>3705</v>
      </c>
      <c r="C4" s="18">
        <v>24</v>
      </c>
      <c r="D4" s="20">
        <v>3</v>
      </c>
      <c r="E4" s="20">
        <v>410</v>
      </c>
      <c r="F4" s="20">
        <v>326</v>
      </c>
      <c r="G4" s="20">
        <v>9</v>
      </c>
      <c r="H4" s="20">
        <v>114</v>
      </c>
      <c r="I4" s="20">
        <v>1463</v>
      </c>
      <c r="J4" s="20">
        <v>65</v>
      </c>
      <c r="K4" s="20">
        <v>103</v>
      </c>
      <c r="L4" s="18">
        <v>1138</v>
      </c>
      <c r="M4" s="20">
        <v>50</v>
      </c>
    </row>
    <row r="5" spans="1:14" ht="33" customHeight="1">
      <c r="A5" s="7" t="s">
        <v>31</v>
      </c>
      <c r="B5" s="13">
        <v>3706</v>
      </c>
      <c r="C5" s="18">
        <v>44</v>
      </c>
      <c r="D5" s="18">
        <v>4</v>
      </c>
      <c r="E5" s="18">
        <v>406</v>
      </c>
      <c r="F5" s="18">
        <v>312</v>
      </c>
      <c r="G5" s="18">
        <v>8</v>
      </c>
      <c r="H5" s="18">
        <v>145</v>
      </c>
      <c r="I5" s="18">
        <v>1401</v>
      </c>
      <c r="J5" s="18">
        <v>69</v>
      </c>
      <c r="K5" s="18">
        <v>133</v>
      </c>
      <c r="L5" s="18">
        <v>1132</v>
      </c>
      <c r="M5" s="20">
        <v>52</v>
      </c>
    </row>
    <row r="6" spans="1:14" ht="33" customHeight="1">
      <c r="A6" s="7" t="s">
        <v>21</v>
      </c>
      <c r="B6" s="13">
        <v>3321</v>
      </c>
      <c r="C6" s="18">
        <v>45</v>
      </c>
      <c r="D6" s="18">
        <v>1</v>
      </c>
      <c r="E6" s="18">
        <v>376</v>
      </c>
      <c r="F6" s="18">
        <v>324</v>
      </c>
      <c r="G6" s="18">
        <v>6</v>
      </c>
      <c r="H6" s="18">
        <v>134</v>
      </c>
      <c r="I6" s="18">
        <v>907</v>
      </c>
      <c r="J6" s="18">
        <v>65</v>
      </c>
      <c r="K6" s="18">
        <v>127</v>
      </c>
      <c r="L6" s="18">
        <v>1336</v>
      </c>
      <c r="M6" s="20" t="s">
        <v>22</v>
      </c>
    </row>
    <row r="7" spans="1:14" ht="33" customHeight="1">
      <c r="A7" s="7" t="s">
        <v>8</v>
      </c>
      <c r="B7" s="14">
        <v>3392</v>
      </c>
      <c r="C7" s="18">
        <v>44</v>
      </c>
      <c r="D7" s="18">
        <v>2</v>
      </c>
      <c r="E7" s="18">
        <v>345</v>
      </c>
      <c r="F7" s="18">
        <v>303</v>
      </c>
      <c r="G7" s="18">
        <v>8</v>
      </c>
      <c r="H7" s="18">
        <v>128</v>
      </c>
      <c r="I7" s="18">
        <v>839</v>
      </c>
      <c r="J7" s="18">
        <v>62</v>
      </c>
      <c r="K7" s="18">
        <v>129</v>
      </c>
      <c r="L7" s="18">
        <v>1478</v>
      </c>
      <c r="M7" s="18">
        <v>54</v>
      </c>
    </row>
    <row r="8" spans="1:14" ht="33" customHeight="1">
      <c r="A8" s="7" t="s">
        <v>28</v>
      </c>
      <c r="B8" s="14">
        <v>2918</v>
      </c>
      <c r="C8" s="18">
        <v>43</v>
      </c>
      <c r="D8" s="18">
        <v>2</v>
      </c>
      <c r="E8" s="18">
        <v>319</v>
      </c>
      <c r="F8" s="18">
        <v>280</v>
      </c>
      <c r="G8" s="18">
        <v>8</v>
      </c>
      <c r="H8" s="18">
        <v>112</v>
      </c>
      <c r="I8" s="18">
        <v>770</v>
      </c>
      <c r="J8" s="18">
        <v>57</v>
      </c>
      <c r="K8" s="18">
        <v>104</v>
      </c>
      <c r="L8" s="18">
        <v>1223</v>
      </c>
      <c r="M8" s="20" t="s">
        <v>22</v>
      </c>
    </row>
    <row r="9" spans="1:14" ht="33" customHeight="1">
      <c r="A9" s="8" t="s">
        <v>13</v>
      </c>
      <c r="B9" s="15">
        <f>SUM(C9:M9)</f>
        <v>2996</v>
      </c>
      <c r="C9" s="19">
        <v>47</v>
      </c>
      <c r="D9" s="19">
        <v>0</v>
      </c>
      <c r="E9" s="19">
        <v>317</v>
      </c>
      <c r="F9" s="19">
        <v>229</v>
      </c>
      <c r="G9" s="19">
        <v>33</v>
      </c>
      <c r="H9" s="19">
        <v>104</v>
      </c>
      <c r="I9" s="19">
        <v>692</v>
      </c>
      <c r="J9" s="19">
        <v>54</v>
      </c>
      <c r="K9" s="19">
        <v>111</v>
      </c>
      <c r="L9" s="19">
        <v>1362</v>
      </c>
      <c r="M9" s="21">
        <v>47</v>
      </c>
    </row>
    <row r="10" spans="1:14" ht="24" customHeight="1">
      <c r="A10" s="9" t="s">
        <v>27</v>
      </c>
      <c r="B10" s="9"/>
      <c r="C10" s="9"/>
      <c r="D10" s="9"/>
      <c r="E10" s="9"/>
      <c r="F10" s="9"/>
      <c r="G10" s="9"/>
      <c r="H10" s="9"/>
      <c r="I10" s="9"/>
      <c r="J10" s="9"/>
      <c r="K10" s="9"/>
      <c r="L10" s="9"/>
      <c r="M10" s="9"/>
    </row>
    <row r="11" spans="1:14" s="3" customFormat="1" ht="18" customHeight="1">
      <c r="A11" s="10" t="s">
        <v>20</v>
      </c>
      <c r="H11" s="23"/>
    </row>
    <row r="12" spans="1:14" s="3" customFormat="1" ht="18" customHeight="1">
      <c r="A12" s="10" t="s">
        <v>17</v>
      </c>
      <c r="B12" s="10"/>
      <c r="C12" s="10"/>
      <c r="D12" s="10"/>
      <c r="E12" s="10"/>
      <c r="F12" s="10"/>
      <c r="G12" s="10"/>
      <c r="H12" s="10"/>
      <c r="I12" s="10"/>
      <c r="J12" s="10"/>
      <c r="K12" s="10"/>
      <c r="L12" s="10"/>
      <c r="M12" s="10"/>
    </row>
    <row r="13" spans="1:14" s="3" customFormat="1" ht="18" customHeight="1">
      <c r="A13" s="10" t="s">
        <v>5</v>
      </c>
      <c r="B13" s="10"/>
      <c r="C13" s="10"/>
      <c r="D13" s="10"/>
      <c r="E13" s="10"/>
      <c r="F13" s="10"/>
      <c r="G13" s="10"/>
      <c r="H13" s="10"/>
      <c r="I13" s="10"/>
      <c r="J13" s="10"/>
      <c r="K13" s="10"/>
      <c r="L13" s="10"/>
      <c r="M13" s="10"/>
    </row>
    <row r="14" spans="1:14" s="3" customFormat="1" ht="33" customHeight="1">
      <c r="A14" s="10"/>
      <c r="B14" s="10"/>
      <c r="C14" s="10"/>
      <c r="D14" s="10"/>
      <c r="E14" s="10"/>
      <c r="F14" s="10"/>
      <c r="G14" s="10"/>
      <c r="H14" s="10"/>
      <c r="I14" s="10"/>
      <c r="J14" s="10"/>
      <c r="K14" s="10"/>
      <c r="L14" s="10"/>
      <c r="M14" s="10"/>
    </row>
    <row r="15" spans="1:14" ht="45" customHeight="1">
      <c r="A15" s="4" t="s">
        <v>72</v>
      </c>
      <c r="B15" s="4"/>
      <c r="C15" s="4"/>
      <c r="D15" s="4"/>
      <c r="E15" s="4"/>
      <c r="F15" s="4"/>
      <c r="G15" s="4"/>
      <c r="H15" s="4"/>
      <c r="I15" s="4"/>
      <c r="J15" s="4"/>
      <c r="K15" s="4"/>
      <c r="L15" s="4"/>
      <c r="M15" s="4"/>
      <c r="N15" s="2"/>
    </row>
    <row r="16" spans="1:14" s="2" customFormat="1" ht="30" customHeight="1">
      <c r="D16" s="22"/>
      <c r="E16" s="22"/>
      <c r="F16" s="22"/>
      <c r="G16" s="22"/>
      <c r="H16" s="22"/>
      <c r="I16" s="22"/>
      <c r="M16" s="28" t="s">
        <v>68</v>
      </c>
    </row>
    <row r="17" spans="1:17" ht="45" customHeight="1">
      <c r="A17" s="5" t="s">
        <v>63</v>
      </c>
      <c r="B17" s="11" t="s">
        <v>60</v>
      </c>
      <c r="C17" s="17" t="s">
        <v>34</v>
      </c>
      <c r="D17" s="17" t="s">
        <v>59</v>
      </c>
      <c r="E17" s="17" t="s">
        <v>42</v>
      </c>
      <c r="F17" s="17" t="s">
        <v>55</v>
      </c>
      <c r="G17" s="17" t="s">
        <v>53</v>
      </c>
      <c r="H17" s="17" t="s">
        <v>45</v>
      </c>
      <c r="I17" s="24" t="s">
        <v>44</v>
      </c>
      <c r="J17" s="17" t="s">
        <v>41</v>
      </c>
      <c r="K17" s="25" t="s">
        <v>37</v>
      </c>
      <c r="L17" s="24" t="s">
        <v>23</v>
      </c>
      <c r="M17" s="27" t="s">
        <v>15</v>
      </c>
    </row>
    <row r="18" spans="1:17" ht="33" customHeight="1">
      <c r="A18" s="6" t="s">
        <v>35</v>
      </c>
      <c r="B18" s="12">
        <v>31506</v>
      </c>
      <c r="C18" s="18">
        <v>173</v>
      </c>
      <c r="D18" s="20">
        <v>53</v>
      </c>
      <c r="E18" s="20">
        <v>2977</v>
      </c>
      <c r="F18" s="20">
        <v>7781</v>
      </c>
      <c r="G18" s="20">
        <v>346</v>
      </c>
      <c r="H18" s="20">
        <v>2003</v>
      </c>
      <c r="I18" s="20">
        <v>6609</v>
      </c>
      <c r="J18" s="20">
        <v>668</v>
      </c>
      <c r="K18" s="20">
        <v>178</v>
      </c>
      <c r="L18" s="18">
        <v>9598</v>
      </c>
      <c r="M18" s="20">
        <v>1120</v>
      </c>
    </row>
    <row r="19" spans="1:17" ht="33" customHeight="1">
      <c r="A19" s="7" t="s">
        <v>31</v>
      </c>
      <c r="B19" s="13">
        <v>32461</v>
      </c>
      <c r="C19" s="20">
        <v>329</v>
      </c>
      <c r="D19" s="20">
        <v>49</v>
      </c>
      <c r="E19" s="20">
        <v>2769</v>
      </c>
      <c r="F19" s="20">
        <v>9100</v>
      </c>
      <c r="G19" s="20">
        <v>371</v>
      </c>
      <c r="H19" s="20">
        <v>1780</v>
      </c>
      <c r="I19" s="20">
        <v>6967</v>
      </c>
      <c r="J19" s="20">
        <v>727</v>
      </c>
      <c r="K19" s="20">
        <v>411</v>
      </c>
      <c r="L19" s="20">
        <v>9113</v>
      </c>
      <c r="M19" s="20">
        <v>845</v>
      </c>
    </row>
    <row r="20" spans="1:17" ht="33" customHeight="1">
      <c r="A20" s="7" t="s">
        <v>21</v>
      </c>
      <c r="B20" s="13">
        <v>29625</v>
      </c>
      <c r="C20" s="20">
        <v>439</v>
      </c>
      <c r="D20" s="20">
        <v>4</v>
      </c>
      <c r="E20" s="20">
        <v>2609</v>
      </c>
      <c r="F20" s="20">
        <v>9875</v>
      </c>
      <c r="G20" s="20">
        <v>315</v>
      </c>
      <c r="H20" s="20">
        <v>1751</v>
      </c>
      <c r="I20" s="20">
        <v>4535</v>
      </c>
      <c r="J20" s="20">
        <v>659</v>
      </c>
      <c r="K20" s="20">
        <v>325</v>
      </c>
      <c r="L20" s="20">
        <v>9113</v>
      </c>
      <c r="M20" s="20" t="s">
        <v>22</v>
      </c>
    </row>
    <row r="21" spans="1:17" ht="33" customHeight="1">
      <c r="A21" s="7" t="s">
        <v>8</v>
      </c>
      <c r="B21" s="13">
        <v>36573</v>
      </c>
      <c r="C21" s="20">
        <v>371</v>
      </c>
      <c r="D21" s="20">
        <v>31</v>
      </c>
      <c r="E21" s="20">
        <v>2317</v>
      </c>
      <c r="F21" s="20">
        <v>13789</v>
      </c>
      <c r="G21" s="20">
        <v>370</v>
      </c>
      <c r="H21" s="20">
        <v>1589</v>
      </c>
      <c r="I21" s="20">
        <v>4482</v>
      </c>
      <c r="J21" s="20">
        <v>629</v>
      </c>
      <c r="K21" s="20">
        <v>384</v>
      </c>
      <c r="L21" s="20">
        <v>11593</v>
      </c>
      <c r="M21" s="20">
        <v>1018</v>
      </c>
    </row>
    <row r="22" spans="1:17" ht="33" customHeight="1">
      <c r="A22" s="7" t="s">
        <v>28</v>
      </c>
      <c r="B22" s="13">
        <v>29603</v>
      </c>
      <c r="C22" s="20">
        <v>368</v>
      </c>
      <c r="D22" s="20">
        <v>4</v>
      </c>
      <c r="E22" s="20">
        <v>2217</v>
      </c>
      <c r="F22" s="20">
        <v>10759</v>
      </c>
      <c r="G22" s="20">
        <v>322</v>
      </c>
      <c r="H22" s="20">
        <v>1476</v>
      </c>
      <c r="I22" s="20">
        <v>4124</v>
      </c>
      <c r="J22" s="20">
        <v>628</v>
      </c>
      <c r="K22" s="20">
        <v>300</v>
      </c>
      <c r="L22" s="20">
        <v>9405</v>
      </c>
      <c r="M22" s="20" t="s">
        <v>22</v>
      </c>
    </row>
    <row r="23" spans="1:17" ht="33" customHeight="1">
      <c r="A23" s="8" t="s">
        <v>13</v>
      </c>
      <c r="B23" s="16">
        <f>SUM(C23:M23)</f>
        <v>33204</v>
      </c>
      <c r="C23" s="21">
        <v>360</v>
      </c>
      <c r="D23" s="21">
        <v>0</v>
      </c>
      <c r="E23" s="21">
        <v>2305</v>
      </c>
      <c r="F23" s="21">
        <v>10728</v>
      </c>
      <c r="G23" s="21">
        <v>288</v>
      </c>
      <c r="H23" s="21">
        <v>1507</v>
      </c>
      <c r="I23" s="21">
        <v>4147</v>
      </c>
      <c r="J23" s="21">
        <v>659</v>
      </c>
      <c r="K23" s="21">
        <v>383</v>
      </c>
      <c r="L23" s="21">
        <v>11722</v>
      </c>
      <c r="M23" s="21">
        <v>1105</v>
      </c>
    </row>
    <row r="24" spans="1:17" ht="24" customHeight="1">
      <c r="A24" s="10" t="s">
        <v>27</v>
      </c>
      <c r="H24" s="23"/>
      <c r="Q24" s="23"/>
    </row>
    <row r="25" spans="1:17" s="3" customFormat="1" ht="18" customHeight="1">
      <c r="A25" s="10" t="s">
        <v>20</v>
      </c>
      <c r="H25" s="23"/>
    </row>
    <row r="26" spans="1:17" s="3" customFormat="1" ht="18" customHeight="1">
      <c r="A26" s="10" t="s">
        <v>17</v>
      </c>
      <c r="B26" s="10"/>
      <c r="C26" s="10"/>
      <c r="D26" s="10"/>
      <c r="E26" s="10"/>
      <c r="F26" s="10"/>
      <c r="G26" s="10"/>
      <c r="H26" s="10"/>
      <c r="I26" s="10"/>
      <c r="J26" s="10"/>
      <c r="K26" s="10"/>
      <c r="L26" s="10"/>
      <c r="M26" s="10"/>
    </row>
    <row r="27" spans="1:17" s="3" customFormat="1" ht="18" customHeight="1">
      <c r="A27" s="10" t="s">
        <v>5</v>
      </c>
      <c r="B27" s="10"/>
      <c r="C27" s="10"/>
      <c r="D27" s="10"/>
      <c r="E27" s="10"/>
      <c r="F27" s="10"/>
      <c r="G27" s="10"/>
      <c r="H27" s="10"/>
      <c r="I27" s="10"/>
      <c r="J27" s="10"/>
      <c r="K27" s="10"/>
      <c r="L27" s="10"/>
      <c r="M27" s="10"/>
    </row>
  </sheetData>
  <mergeCells count="7">
    <mergeCell ref="A1:M1"/>
    <mergeCell ref="A10:M10"/>
    <mergeCell ref="A12:M12"/>
    <mergeCell ref="A13:M13"/>
    <mergeCell ref="A15:M15"/>
    <mergeCell ref="A26:M26"/>
    <mergeCell ref="A27:M27"/>
  </mergeCells>
  <phoneticPr fontId="3"/>
  <printOptions horizontalCentered="1"/>
  <pageMargins left="0.59055118110236227" right="0.55118110236220474" top="0.78740157480314965" bottom="0.39370078740157483" header="0.51181102362204722" footer="0.39370078740157483"/>
  <pageSetup paperSize="9" scale="85" firstPageNumber="37" fitToWidth="1" fitToHeight="0" orientation="portrait" usePrinterDefaults="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9999"/>
    <pageSetUpPr fitToPage="1"/>
  </sheetPr>
  <dimension ref="A1:V27"/>
  <sheetViews>
    <sheetView zoomScaleSheetLayoutView="100" workbookViewId="0">
      <selection activeCell="F3" sqref="B3:I3"/>
    </sheetView>
  </sheetViews>
  <sheetFormatPr defaultRowHeight="13.5"/>
  <cols>
    <col min="1" max="1" width="10" style="307" customWidth="1"/>
    <col min="2" max="2" width="10" style="202" customWidth="1"/>
    <col min="3" max="3" width="9.5" style="202" bestFit="1" customWidth="1"/>
    <col min="4" max="4" width="8.375" style="202" customWidth="1"/>
    <col min="5" max="5" width="9.5" style="202" bestFit="1" customWidth="1"/>
    <col min="6" max="6" width="8.375" style="202" customWidth="1"/>
    <col min="7" max="7" width="9.625" style="202" customWidth="1"/>
    <col min="8" max="8" width="7.5" style="202" customWidth="1"/>
    <col min="9" max="9" width="8.625" style="202" customWidth="1"/>
    <col min="10" max="10" width="9.625" style="202" customWidth="1"/>
    <col min="11" max="11" width="8.625" style="202" customWidth="1"/>
    <col min="12" max="12" width="9.625" style="202" customWidth="1"/>
    <col min="13" max="13" width="8.5" style="202" customWidth="1"/>
    <col min="14" max="14" width="8.375" style="202" customWidth="1"/>
    <col min="15" max="15" width="6.875" style="202" customWidth="1"/>
    <col min="16" max="16" width="9.625" style="202" customWidth="1"/>
    <col min="17" max="17" width="8.375" style="202" customWidth="1"/>
    <col min="18" max="18" width="6.875" style="202" customWidth="1"/>
    <col min="19" max="19" width="9.625" style="202" customWidth="1"/>
    <col min="20" max="20" width="8.375" style="202" customWidth="1"/>
    <col min="21" max="21" width="6.875" style="202" customWidth="1"/>
    <col min="22" max="16384" width="9" style="202" customWidth="1"/>
  </cols>
  <sheetData>
    <row r="1" spans="1:22" s="202" customFormat="1" ht="45" customHeight="1">
      <c r="A1" s="267" t="s">
        <v>344</v>
      </c>
      <c r="B1" s="267"/>
      <c r="C1" s="267"/>
      <c r="D1" s="267"/>
      <c r="E1" s="267"/>
      <c r="F1" s="267"/>
      <c r="G1" s="267"/>
      <c r="H1" s="267"/>
      <c r="I1" s="267"/>
      <c r="J1" s="267"/>
      <c r="K1" s="267"/>
      <c r="L1" s="267"/>
      <c r="M1" s="267"/>
      <c r="N1" s="267"/>
      <c r="O1" s="267"/>
      <c r="P1" s="294"/>
      <c r="Q1" s="294"/>
      <c r="R1" s="294"/>
      <c r="S1" s="294"/>
      <c r="T1" s="294"/>
      <c r="U1" s="294"/>
    </row>
    <row r="2" spans="1:22" ht="30" customHeight="1">
      <c r="A2" s="308" t="s">
        <v>144</v>
      </c>
      <c r="B2" s="283"/>
      <c r="C2" s="283"/>
      <c r="D2" s="283"/>
      <c r="E2" s="283"/>
      <c r="F2" s="283"/>
      <c r="G2" s="283"/>
      <c r="H2" s="283"/>
      <c r="I2" s="283"/>
      <c r="J2" s="283"/>
      <c r="K2" s="283"/>
      <c r="L2" s="283"/>
      <c r="M2" s="283"/>
      <c r="N2" s="283"/>
      <c r="O2" s="283"/>
      <c r="P2" s="283"/>
      <c r="Q2" s="283"/>
      <c r="R2" s="283"/>
      <c r="T2" s="268"/>
      <c r="U2" s="190" t="s">
        <v>64</v>
      </c>
    </row>
    <row r="3" spans="1:22" ht="30" customHeight="1">
      <c r="A3" s="309"/>
      <c r="B3" s="315" t="s">
        <v>331</v>
      </c>
      <c r="C3" s="319"/>
      <c r="D3" s="319"/>
      <c r="E3" s="319"/>
      <c r="F3" s="319"/>
      <c r="G3" s="319"/>
      <c r="H3" s="319"/>
      <c r="I3" s="326"/>
      <c r="J3" s="331" t="s">
        <v>69</v>
      </c>
      <c r="K3" s="334"/>
      <c r="L3" s="334"/>
      <c r="M3" s="334"/>
      <c r="N3" s="334"/>
      <c r="O3" s="337"/>
      <c r="P3" s="339" t="s">
        <v>122</v>
      </c>
      <c r="Q3" s="340"/>
      <c r="R3" s="342"/>
      <c r="S3" s="261" t="s">
        <v>298</v>
      </c>
      <c r="T3" s="344"/>
      <c r="U3" s="344"/>
    </row>
    <row r="4" spans="1:22" ht="24" customHeight="1">
      <c r="A4" s="272" t="s">
        <v>330</v>
      </c>
      <c r="B4" s="316" t="s">
        <v>106</v>
      </c>
      <c r="C4" s="316" t="s">
        <v>329</v>
      </c>
      <c r="D4" s="316" t="s">
        <v>328</v>
      </c>
      <c r="E4" s="316" t="s">
        <v>327</v>
      </c>
      <c r="F4" s="320" t="s">
        <v>326</v>
      </c>
      <c r="G4" s="322"/>
      <c r="H4" s="324"/>
      <c r="I4" s="316" t="s">
        <v>30</v>
      </c>
      <c r="J4" s="332" t="s">
        <v>325</v>
      </c>
      <c r="K4" s="335" t="s">
        <v>236</v>
      </c>
      <c r="L4" s="316" t="s">
        <v>324</v>
      </c>
      <c r="M4" s="320" t="s">
        <v>29</v>
      </c>
      <c r="N4" s="322"/>
      <c r="O4" s="324"/>
      <c r="P4" s="332" t="s">
        <v>171</v>
      </c>
      <c r="Q4" s="341"/>
      <c r="R4" s="343"/>
      <c r="S4" s="332" t="s">
        <v>323</v>
      </c>
      <c r="T4" s="341"/>
      <c r="U4" s="345"/>
    </row>
    <row r="5" spans="1:22" ht="60" customHeight="1">
      <c r="A5" s="310" t="s">
        <v>322</v>
      </c>
      <c r="B5" s="317"/>
      <c r="C5" s="317"/>
      <c r="D5" s="317"/>
      <c r="E5" s="317"/>
      <c r="F5" s="321" t="s">
        <v>238</v>
      </c>
      <c r="G5" s="323" t="s">
        <v>321</v>
      </c>
      <c r="H5" s="325" t="s">
        <v>320</v>
      </c>
      <c r="I5" s="317"/>
      <c r="J5" s="333"/>
      <c r="K5" s="336"/>
      <c r="L5" s="317"/>
      <c r="M5" s="321" t="s">
        <v>238</v>
      </c>
      <c r="N5" s="321" t="s">
        <v>319</v>
      </c>
      <c r="O5" s="321" t="s">
        <v>43</v>
      </c>
      <c r="P5" s="333"/>
      <c r="Q5" s="321" t="s">
        <v>229</v>
      </c>
      <c r="R5" s="321" t="s">
        <v>51</v>
      </c>
      <c r="S5" s="333"/>
      <c r="T5" s="321" t="s">
        <v>250</v>
      </c>
      <c r="U5" s="325" t="s">
        <v>51</v>
      </c>
      <c r="V5" s="306"/>
    </row>
    <row r="6" spans="1:22" s="202" customFormat="1" ht="33" customHeight="1">
      <c r="A6" s="311" t="s">
        <v>98</v>
      </c>
      <c r="B6" s="285">
        <f t="shared" ref="B6:U6" si="0">SUM(B7:B23)</f>
        <v>69470</v>
      </c>
      <c r="C6" s="285">
        <f t="shared" si="0"/>
        <v>25996</v>
      </c>
      <c r="D6" s="285">
        <f t="shared" si="0"/>
        <v>4479</v>
      </c>
      <c r="E6" s="285">
        <f t="shared" si="0"/>
        <v>26126</v>
      </c>
      <c r="F6" s="285">
        <f t="shared" si="0"/>
        <v>8512</v>
      </c>
      <c r="G6" s="285">
        <f t="shared" si="0"/>
        <v>8152</v>
      </c>
      <c r="H6" s="285">
        <f t="shared" si="0"/>
        <v>224</v>
      </c>
      <c r="I6" s="327">
        <f t="shared" si="0"/>
        <v>4357</v>
      </c>
      <c r="J6" s="285">
        <f t="shared" si="0"/>
        <v>31581</v>
      </c>
      <c r="K6" s="285">
        <f t="shared" si="0"/>
        <v>4479</v>
      </c>
      <c r="L6" s="285">
        <f t="shared" si="0"/>
        <v>19313</v>
      </c>
      <c r="M6" s="285">
        <f t="shared" si="0"/>
        <v>7497</v>
      </c>
      <c r="N6" s="285">
        <f t="shared" si="0"/>
        <v>7267</v>
      </c>
      <c r="O6" s="327">
        <f t="shared" si="0"/>
        <v>89</v>
      </c>
      <c r="P6" s="285">
        <f t="shared" si="0"/>
        <v>70742</v>
      </c>
      <c r="Q6" s="285">
        <f t="shared" si="0"/>
        <v>9324</v>
      </c>
      <c r="R6" s="327">
        <f t="shared" si="0"/>
        <v>324</v>
      </c>
      <c r="S6" s="285">
        <f t="shared" si="0"/>
        <v>32916</v>
      </c>
      <c r="T6" s="285">
        <f t="shared" si="0"/>
        <v>8428</v>
      </c>
      <c r="U6" s="285">
        <f t="shared" si="0"/>
        <v>315</v>
      </c>
    </row>
    <row r="7" spans="1:22" ht="28.5" customHeight="1">
      <c r="A7" s="312" t="s">
        <v>318</v>
      </c>
      <c r="B7" s="113">
        <f t="shared" ref="B7:B23" si="1">SUM(C7:F7,I7)</f>
        <v>8291</v>
      </c>
      <c r="C7" s="113">
        <v>3179</v>
      </c>
      <c r="D7" s="82" t="s">
        <v>212</v>
      </c>
      <c r="E7" s="113">
        <v>4603</v>
      </c>
      <c r="F7" s="113">
        <v>43</v>
      </c>
      <c r="G7" s="113">
        <v>39</v>
      </c>
      <c r="H7" s="82">
        <v>0</v>
      </c>
      <c r="I7" s="328">
        <v>466</v>
      </c>
      <c r="J7" s="82">
        <v>0</v>
      </c>
      <c r="K7" s="82">
        <v>0</v>
      </c>
      <c r="L7" s="82">
        <v>0</v>
      </c>
      <c r="M7" s="82">
        <v>0</v>
      </c>
      <c r="N7" s="82">
        <v>0</v>
      </c>
      <c r="O7" s="328">
        <v>0</v>
      </c>
      <c r="P7" s="113">
        <v>8331</v>
      </c>
      <c r="Q7" s="113">
        <v>79</v>
      </c>
      <c r="R7" s="328" t="s">
        <v>212</v>
      </c>
      <c r="S7" s="82" t="s">
        <v>212</v>
      </c>
      <c r="T7" s="82" t="s">
        <v>212</v>
      </c>
      <c r="U7" s="82" t="s">
        <v>212</v>
      </c>
    </row>
    <row r="8" spans="1:22" ht="28.5" customHeight="1">
      <c r="A8" s="312" t="s">
        <v>194</v>
      </c>
      <c r="B8" s="113">
        <f t="shared" si="1"/>
        <v>3369</v>
      </c>
      <c r="C8" s="113">
        <v>64</v>
      </c>
      <c r="D8" s="113">
        <v>6</v>
      </c>
      <c r="E8" s="113">
        <v>2291</v>
      </c>
      <c r="F8" s="113">
        <v>736</v>
      </c>
      <c r="G8" s="113">
        <v>652</v>
      </c>
      <c r="H8" s="82">
        <v>50</v>
      </c>
      <c r="I8" s="329">
        <v>272</v>
      </c>
      <c r="J8" s="82">
        <v>297</v>
      </c>
      <c r="K8" s="113">
        <v>6</v>
      </c>
      <c r="L8" s="113">
        <v>198</v>
      </c>
      <c r="M8" s="113">
        <v>87</v>
      </c>
      <c r="N8" s="113">
        <v>85</v>
      </c>
      <c r="O8" s="329">
        <v>2</v>
      </c>
      <c r="P8" s="113">
        <v>3505</v>
      </c>
      <c r="Q8" s="113">
        <v>827</v>
      </c>
      <c r="R8" s="329">
        <v>11</v>
      </c>
      <c r="S8" s="113">
        <v>295</v>
      </c>
      <c r="T8" s="113">
        <v>81</v>
      </c>
      <c r="U8" s="82">
        <v>2</v>
      </c>
    </row>
    <row r="9" spans="1:22" ht="28.5" customHeight="1">
      <c r="A9" s="312" t="s">
        <v>317</v>
      </c>
      <c r="B9" s="113">
        <f t="shared" si="1"/>
        <v>2394</v>
      </c>
      <c r="C9" s="113">
        <v>270</v>
      </c>
      <c r="D9" s="113">
        <v>33</v>
      </c>
      <c r="E9" s="113">
        <v>1120</v>
      </c>
      <c r="F9" s="113">
        <v>744</v>
      </c>
      <c r="G9" s="113">
        <v>688</v>
      </c>
      <c r="H9" s="113">
        <v>40</v>
      </c>
      <c r="I9" s="329">
        <v>227</v>
      </c>
      <c r="J9" s="113">
        <v>1502</v>
      </c>
      <c r="K9" s="113">
        <v>33</v>
      </c>
      <c r="L9" s="113">
        <v>1017</v>
      </c>
      <c r="M9" s="113">
        <v>436</v>
      </c>
      <c r="N9" s="113">
        <v>422</v>
      </c>
      <c r="O9" s="329">
        <v>6</v>
      </c>
      <c r="P9" s="113">
        <v>2214</v>
      </c>
      <c r="Q9" s="113">
        <v>539</v>
      </c>
      <c r="R9" s="329">
        <v>9</v>
      </c>
      <c r="S9" s="113">
        <v>1555</v>
      </c>
      <c r="T9" s="113">
        <v>474</v>
      </c>
      <c r="U9" s="113">
        <v>9</v>
      </c>
    </row>
    <row r="10" spans="1:22" s="202" customFormat="1" ht="28.5" customHeight="1">
      <c r="A10" s="312" t="s">
        <v>316</v>
      </c>
      <c r="B10" s="113">
        <f t="shared" si="1"/>
        <v>2731</v>
      </c>
      <c r="C10" s="113">
        <v>303</v>
      </c>
      <c r="D10" s="113">
        <v>70</v>
      </c>
      <c r="E10" s="113">
        <v>1544</v>
      </c>
      <c r="F10" s="113">
        <v>593</v>
      </c>
      <c r="G10" s="113">
        <v>576</v>
      </c>
      <c r="H10" s="113">
        <v>11</v>
      </c>
      <c r="I10" s="329">
        <v>221</v>
      </c>
      <c r="J10" s="113">
        <v>2212</v>
      </c>
      <c r="K10" s="113">
        <v>70</v>
      </c>
      <c r="L10" s="113">
        <v>1539</v>
      </c>
      <c r="M10" s="113">
        <v>584</v>
      </c>
      <c r="N10" s="113">
        <v>568</v>
      </c>
      <c r="O10" s="329">
        <v>6</v>
      </c>
      <c r="P10" s="113">
        <v>3063</v>
      </c>
      <c r="Q10" s="113">
        <v>904</v>
      </c>
      <c r="R10" s="329">
        <v>15</v>
      </c>
      <c r="S10" s="113">
        <v>2550</v>
      </c>
      <c r="T10" s="113">
        <v>901</v>
      </c>
      <c r="U10" s="113">
        <v>15</v>
      </c>
    </row>
    <row r="11" spans="1:22" ht="28.5" customHeight="1">
      <c r="A11" s="312" t="s">
        <v>315</v>
      </c>
      <c r="B11" s="113">
        <f t="shared" si="1"/>
        <v>3048</v>
      </c>
      <c r="C11" s="113">
        <v>452</v>
      </c>
      <c r="D11" s="113">
        <v>99</v>
      </c>
      <c r="E11" s="113">
        <v>1659</v>
      </c>
      <c r="F11" s="113">
        <v>575</v>
      </c>
      <c r="G11" s="113">
        <v>559</v>
      </c>
      <c r="H11" s="113">
        <v>11</v>
      </c>
      <c r="I11" s="329">
        <v>263</v>
      </c>
      <c r="J11" s="113">
        <v>2348</v>
      </c>
      <c r="K11" s="113">
        <v>99</v>
      </c>
      <c r="L11" s="113">
        <v>1658</v>
      </c>
      <c r="M11" s="113">
        <v>571</v>
      </c>
      <c r="N11" s="113">
        <v>556</v>
      </c>
      <c r="O11" s="329">
        <v>4</v>
      </c>
      <c r="P11" s="113">
        <v>3590</v>
      </c>
      <c r="Q11" s="113">
        <v>1091</v>
      </c>
      <c r="R11" s="329">
        <v>21</v>
      </c>
      <c r="S11" s="113">
        <v>2893</v>
      </c>
      <c r="T11" s="113">
        <v>1091</v>
      </c>
      <c r="U11" s="113">
        <v>21</v>
      </c>
    </row>
    <row r="12" spans="1:22" ht="28.5" customHeight="1">
      <c r="A12" s="312" t="s">
        <v>314</v>
      </c>
      <c r="B12" s="113">
        <f t="shared" si="1"/>
        <v>3778</v>
      </c>
      <c r="C12" s="113">
        <v>524</v>
      </c>
      <c r="D12" s="113">
        <v>163</v>
      </c>
      <c r="E12" s="113">
        <v>1994</v>
      </c>
      <c r="F12" s="113">
        <v>796</v>
      </c>
      <c r="G12" s="113">
        <v>778</v>
      </c>
      <c r="H12" s="113">
        <v>8</v>
      </c>
      <c r="I12" s="329">
        <v>301</v>
      </c>
      <c r="J12" s="113">
        <v>2975</v>
      </c>
      <c r="K12" s="113">
        <v>163</v>
      </c>
      <c r="L12" s="113">
        <v>1992</v>
      </c>
      <c r="M12" s="113">
        <v>795</v>
      </c>
      <c r="N12" s="113">
        <v>777</v>
      </c>
      <c r="O12" s="329">
        <v>10</v>
      </c>
      <c r="P12" s="113">
        <v>4237</v>
      </c>
      <c r="Q12" s="113">
        <v>1226</v>
      </c>
      <c r="R12" s="329">
        <v>19</v>
      </c>
      <c r="S12" s="113">
        <v>3434</v>
      </c>
      <c r="T12" s="113">
        <v>1225</v>
      </c>
      <c r="U12" s="113">
        <v>19</v>
      </c>
    </row>
    <row r="13" spans="1:22" ht="28.5" customHeight="1">
      <c r="A13" s="312" t="s">
        <v>313</v>
      </c>
      <c r="B13" s="113">
        <f t="shared" si="1"/>
        <v>4355</v>
      </c>
      <c r="C13" s="113">
        <v>535</v>
      </c>
      <c r="D13" s="113">
        <v>222</v>
      </c>
      <c r="E13" s="113">
        <v>2370</v>
      </c>
      <c r="F13" s="113">
        <v>917</v>
      </c>
      <c r="G13" s="113">
        <v>891</v>
      </c>
      <c r="H13" s="113">
        <v>15</v>
      </c>
      <c r="I13" s="329">
        <v>311</v>
      </c>
      <c r="J13" s="113">
        <v>3541</v>
      </c>
      <c r="K13" s="113">
        <v>222</v>
      </c>
      <c r="L13" s="113">
        <v>2370</v>
      </c>
      <c r="M13" s="113">
        <v>917</v>
      </c>
      <c r="N13" s="113">
        <v>891</v>
      </c>
      <c r="O13" s="329">
        <v>11</v>
      </c>
      <c r="P13" s="113">
        <v>4716</v>
      </c>
      <c r="Q13" s="113">
        <v>1233</v>
      </c>
      <c r="R13" s="329">
        <v>34</v>
      </c>
      <c r="S13" s="113">
        <v>3901</v>
      </c>
      <c r="T13" s="113">
        <v>1232</v>
      </c>
      <c r="U13" s="113">
        <v>34</v>
      </c>
    </row>
    <row r="14" spans="1:22" ht="28.5" customHeight="1">
      <c r="A14" s="312" t="s">
        <v>249</v>
      </c>
      <c r="B14" s="113">
        <f t="shared" si="1"/>
        <v>4946</v>
      </c>
      <c r="C14" s="113">
        <v>632</v>
      </c>
      <c r="D14" s="113">
        <v>247</v>
      </c>
      <c r="E14" s="113">
        <v>2611</v>
      </c>
      <c r="F14" s="113">
        <v>1115</v>
      </c>
      <c r="G14" s="113">
        <v>1083</v>
      </c>
      <c r="H14" s="113">
        <v>20</v>
      </c>
      <c r="I14" s="329">
        <v>341</v>
      </c>
      <c r="J14" s="113">
        <v>4009</v>
      </c>
      <c r="K14" s="113">
        <v>247</v>
      </c>
      <c r="L14" s="113">
        <v>2611</v>
      </c>
      <c r="M14" s="113">
        <v>1115</v>
      </c>
      <c r="N14" s="113">
        <v>1083</v>
      </c>
      <c r="O14" s="329">
        <v>12</v>
      </c>
      <c r="P14" s="113">
        <v>4988</v>
      </c>
      <c r="Q14" s="113">
        <v>1113</v>
      </c>
      <c r="R14" s="329">
        <v>32</v>
      </c>
      <c r="S14" s="113">
        <v>4051</v>
      </c>
      <c r="T14" s="113">
        <v>1113</v>
      </c>
      <c r="U14" s="113">
        <v>32</v>
      </c>
    </row>
    <row r="15" spans="1:22" ht="28.5" customHeight="1">
      <c r="A15" s="312" t="s">
        <v>183</v>
      </c>
      <c r="B15" s="113">
        <f t="shared" si="1"/>
        <v>4104</v>
      </c>
      <c r="C15" s="113">
        <v>578</v>
      </c>
      <c r="D15" s="113">
        <v>307</v>
      </c>
      <c r="E15" s="113">
        <v>2037</v>
      </c>
      <c r="F15" s="113">
        <v>924</v>
      </c>
      <c r="G15" s="113">
        <v>892</v>
      </c>
      <c r="H15" s="113">
        <v>22</v>
      </c>
      <c r="I15" s="329">
        <v>258</v>
      </c>
      <c r="J15" s="113">
        <v>3291</v>
      </c>
      <c r="K15" s="113">
        <v>307</v>
      </c>
      <c r="L15" s="113">
        <v>2036</v>
      </c>
      <c r="M15" s="113">
        <v>924</v>
      </c>
      <c r="N15" s="113">
        <v>892</v>
      </c>
      <c r="O15" s="329">
        <v>10</v>
      </c>
      <c r="P15" s="113">
        <v>4022</v>
      </c>
      <c r="Q15" s="113">
        <v>787</v>
      </c>
      <c r="R15" s="329">
        <v>45</v>
      </c>
      <c r="S15" s="113">
        <v>3209</v>
      </c>
      <c r="T15" s="113">
        <v>787</v>
      </c>
      <c r="U15" s="113">
        <v>45</v>
      </c>
    </row>
    <row r="16" spans="1:22" ht="28.5" customHeight="1">
      <c r="A16" s="312" t="s">
        <v>312</v>
      </c>
      <c r="B16" s="113">
        <f t="shared" si="1"/>
        <v>4164</v>
      </c>
      <c r="C16" s="113">
        <v>789</v>
      </c>
      <c r="D16" s="113">
        <v>344</v>
      </c>
      <c r="E16" s="113">
        <v>1965</v>
      </c>
      <c r="F16" s="113">
        <v>866</v>
      </c>
      <c r="G16" s="113">
        <v>836</v>
      </c>
      <c r="H16" s="113">
        <v>20</v>
      </c>
      <c r="I16" s="329">
        <v>200</v>
      </c>
      <c r="J16" s="113">
        <v>3197</v>
      </c>
      <c r="K16" s="113">
        <v>344</v>
      </c>
      <c r="L16" s="113">
        <v>1965</v>
      </c>
      <c r="M16" s="113">
        <v>866</v>
      </c>
      <c r="N16" s="113">
        <v>836</v>
      </c>
      <c r="O16" s="329">
        <v>10</v>
      </c>
      <c r="P16" s="113">
        <v>3983</v>
      </c>
      <c r="Q16" s="113">
        <v>635</v>
      </c>
      <c r="R16" s="329">
        <v>40</v>
      </c>
      <c r="S16" s="113">
        <v>3016</v>
      </c>
      <c r="T16" s="113">
        <v>635</v>
      </c>
      <c r="U16" s="113">
        <v>40</v>
      </c>
    </row>
    <row r="17" spans="1:21" ht="28.5" customHeight="1">
      <c r="A17" s="312" t="s">
        <v>300</v>
      </c>
      <c r="B17" s="113">
        <f t="shared" si="1"/>
        <v>4476</v>
      </c>
      <c r="C17" s="113">
        <v>1568</v>
      </c>
      <c r="D17" s="113">
        <v>490</v>
      </c>
      <c r="E17" s="113">
        <v>1630</v>
      </c>
      <c r="F17" s="113">
        <v>611</v>
      </c>
      <c r="G17" s="113">
        <v>593</v>
      </c>
      <c r="H17" s="113">
        <v>12</v>
      </c>
      <c r="I17" s="329">
        <v>177</v>
      </c>
      <c r="J17" s="113">
        <v>2755</v>
      </c>
      <c r="K17" s="113">
        <v>490</v>
      </c>
      <c r="L17" s="113">
        <v>1629</v>
      </c>
      <c r="M17" s="113">
        <v>610</v>
      </c>
      <c r="N17" s="113">
        <v>592</v>
      </c>
      <c r="O17" s="329">
        <v>6</v>
      </c>
      <c r="P17" s="113">
        <v>4342</v>
      </c>
      <c r="Q17" s="113">
        <v>436</v>
      </c>
      <c r="R17" s="329">
        <v>35</v>
      </c>
      <c r="S17" s="113">
        <v>2621</v>
      </c>
      <c r="T17" s="113">
        <v>435</v>
      </c>
      <c r="U17" s="113">
        <v>35</v>
      </c>
    </row>
    <row r="18" spans="1:21" ht="28.5" customHeight="1">
      <c r="A18" s="312" t="s">
        <v>262</v>
      </c>
      <c r="B18" s="113">
        <f t="shared" si="1"/>
        <v>5281</v>
      </c>
      <c r="C18" s="113">
        <v>2850</v>
      </c>
      <c r="D18" s="113">
        <v>726</v>
      </c>
      <c r="E18" s="113">
        <v>1192</v>
      </c>
      <c r="F18" s="113">
        <v>356</v>
      </c>
      <c r="G18" s="113">
        <v>339</v>
      </c>
      <c r="H18" s="113">
        <v>10</v>
      </c>
      <c r="I18" s="329">
        <v>157</v>
      </c>
      <c r="J18" s="113">
        <v>2305</v>
      </c>
      <c r="K18" s="113">
        <v>726</v>
      </c>
      <c r="L18" s="113">
        <v>1192</v>
      </c>
      <c r="M18" s="113">
        <v>356</v>
      </c>
      <c r="N18" s="113">
        <v>339</v>
      </c>
      <c r="O18" s="329">
        <v>7</v>
      </c>
      <c r="P18" s="113">
        <v>5261</v>
      </c>
      <c r="Q18" s="113">
        <v>294</v>
      </c>
      <c r="R18" s="329">
        <v>35</v>
      </c>
      <c r="S18" s="113">
        <v>2285</v>
      </c>
      <c r="T18" s="113">
        <v>294</v>
      </c>
      <c r="U18" s="113">
        <v>35</v>
      </c>
    </row>
    <row r="19" spans="1:21" ht="28.5" customHeight="1">
      <c r="A19" s="312" t="s">
        <v>252</v>
      </c>
      <c r="B19" s="113">
        <f t="shared" si="1"/>
        <v>5942</v>
      </c>
      <c r="C19" s="113">
        <v>3927</v>
      </c>
      <c r="D19" s="113">
        <v>882</v>
      </c>
      <c r="E19" s="113">
        <v>765</v>
      </c>
      <c r="F19" s="113">
        <v>187</v>
      </c>
      <c r="G19" s="113">
        <v>179</v>
      </c>
      <c r="H19" s="113">
        <v>4</v>
      </c>
      <c r="I19" s="329">
        <v>181</v>
      </c>
      <c r="J19" s="113">
        <v>1848</v>
      </c>
      <c r="K19" s="113">
        <v>882</v>
      </c>
      <c r="L19" s="113">
        <v>765</v>
      </c>
      <c r="M19" s="113">
        <v>187</v>
      </c>
      <c r="N19" s="113">
        <v>179</v>
      </c>
      <c r="O19" s="329">
        <v>4</v>
      </c>
      <c r="P19" s="113">
        <v>5906</v>
      </c>
      <c r="Q19" s="113">
        <v>124</v>
      </c>
      <c r="R19" s="328">
        <v>23</v>
      </c>
      <c r="S19" s="113">
        <v>1812</v>
      </c>
      <c r="T19" s="113">
        <v>124</v>
      </c>
      <c r="U19" s="82">
        <v>23</v>
      </c>
    </row>
    <row r="20" spans="1:21" ht="28.5" customHeight="1">
      <c r="A20" s="312" t="s">
        <v>65</v>
      </c>
      <c r="B20" s="113">
        <f t="shared" si="1"/>
        <v>4168</v>
      </c>
      <c r="C20" s="113">
        <v>3295</v>
      </c>
      <c r="D20" s="113">
        <v>479</v>
      </c>
      <c r="E20" s="113">
        <v>248</v>
      </c>
      <c r="F20" s="113">
        <v>42</v>
      </c>
      <c r="G20" s="113">
        <v>40</v>
      </c>
      <c r="H20" s="113">
        <v>1</v>
      </c>
      <c r="I20" s="329">
        <v>104</v>
      </c>
      <c r="J20" s="113">
        <v>779</v>
      </c>
      <c r="K20" s="113">
        <v>479</v>
      </c>
      <c r="L20" s="113">
        <v>248</v>
      </c>
      <c r="M20" s="113">
        <v>42</v>
      </c>
      <c r="N20" s="113">
        <v>40</v>
      </c>
      <c r="O20" s="328">
        <v>1</v>
      </c>
      <c r="P20" s="113">
        <v>4160</v>
      </c>
      <c r="Q20" s="113">
        <v>29</v>
      </c>
      <c r="R20" s="328">
        <v>4</v>
      </c>
      <c r="S20" s="113">
        <v>771</v>
      </c>
      <c r="T20" s="113">
        <v>29</v>
      </c>
      <c r="U20" s="82">
        <v>4</v>
      </c>
    </row>
    <row r="21" spans="1:21" ht="28.5" customHeight="1">
      <c r="A21" s="312" t="s">
        <v>311</v>
      </c>
      <c r="B21" s="113">
        <f t="shared" si="1"/>
        <v>3446</v>
      </c>
      <c r="C21" s="113">
        <v>3006</v>
      </c>
      <c r="D21" s="113">
        <v>283</v>
      </c>
      <c r="E21" s="113">
        <v>59</v>
      </c>
      <c r="F21" s="113">
        <v>6</v>
      </c>
      <c r="G21" s="113">
        <v>6</v>
      </c>
      <c r="H21" s="82">
        <v>0</v>
      </c>
      <c r="I21" s="329">
        <v>92</v>
      </c>
      <c r="J21" s="113">
        <v>355</v>
      </c>
      <c r="K21" s="113">
        <v>283</v>
      </c>
      <c r="L21" s="113">
        <v>58</v>
      </c>
      <c r="M21" s="113">
        <v>6</v>
      </c>
      <c r="N21" s="113">
        <v>6</v>
      </c>
      <c r="O21" s="328">
        <v>0</v>
      </c>
      <c r="P21" s="113">
        <v>3445</v>
      </c>
      <c r="Q21" s="82">
        <v>4</v>
      </c>
      <c r="R21" s="328">
        <v>1</v>
      </c>
      <c r="S21" s="113">
        <v>354</v>
      </c>
      <c r="T21" s="82">
        <v>4</v>
      </c>
      <c r="U21" s="82">
        <v>1</v>
      </c>
    </row>
    <row r="22" spans="1:21" s="306" customFormat="1" ht="28.5" customHeight="1">
      <c r="A22" s="312" t="s">
        <v>46</v>
      </c>
      <c r="B22" s="120">
        <f t="shared" si="1"/>
        <v>4294</v>
      </c>
      <c r="C22" s="120">
        <v>4024</v>
      </c>
      <c r="D22" s="120">
        <v>128</v>
      </c>
      <c r="E22" s="120">
        <v>38</v>
      </c>
      <c r="F22" s="120">
        <v>1</v>
      </c>
      <c r="G22" s="120">
        <v>1</v>
      </c>
      <c r="H22" s="20" t="s">
        <v>212</v>
      </c>
      <c r="I22" s="329">
        <v>103</v>
      </c>
      <c r="J22" s="120">
        <v>167</v>
      </c>
      <c r="K22" s="120">
        <v>128</v>
      </c>
      <c r="L22" s="120">
        <v>35</v>
      </c>
      <c r="M22" s="120">
        <v>1</v>
      </c>
      <c r="N22" s="120">
        <v>1</v>
      </c>
      <c r="O22" s="328">
        <v>0</v>
      </c>
      <c r="P22" s="120">
        <v>4296</v>
      </c>
      <c r="Q22" s="120">
        <v>3</v>
      </c>
      <c r="R22" s="328" t="s">
        <v>212</v>
      </c>
      <c r="S22" s="120">
        <v>169</v>
      </c>
      <c r="T22" s="120">
        <v>3</v>
      </c>
      <c r="U22" s="20" t="s">
        <v>212</v>
      </c>
    </row>
    <row r="23" spans="1:21" s="306" customFormat="1" ht="28.5" customHeight="1">
      <c r="A23" s="313" t="s">
        <v>263</v>
      </c>
      <c r="B23" s="120">
        <f t="shared" si="1"/>
        <v>683</v>
      </c>
      <c r="C23" s="20" t="s">
        <v>212</v>
      </c>
      <c r="D23" s="20" t="s">
        <v>212</v>
      </c>
      <c r="E23" s="20" t="s">
        <v>212</v>
      </c>
      <c r="F23" s="20" t="s">
        <v>212</v>
      </c>
      <c r="G23" s="20" t="s">
        <v>212</v>
      </c>
      <c r="H23" s="20" t="s">
        <v>212</v>
      </c>
      <c r="I23" s="330">
        <v>683</v>
      </c>
      <c r="J23" s="20">
        <v>0</v>
      </c>
      <c r="K23" s="20">
        <v>0</v>
      </c>
      <c r="L23" s="20">
        <v>0</v>
      </c>
      <c r="M23" s="20">
        <v>0</v>
      </c>
      <c r="N23" s="20">
        <v>0</v>
      </c>
      <c r="O23" s="338">
        <v>0</v>
      </c>
      <c r="P23" s="120">
        <v>683</v>
      </c>
      <c r="Q23" s="20">
        <v>0</v>
      </c>
      <c r="R23" s="338" t="s">
        <v>212</v>
      </c>
      <c r="S23" s="20" t="s">
        <v>212</v>
      </c>
      <c r="T23" s="20" t="s">
        <v>212</v>
      </c>
      <c r="U23" s="20" t="s">
        <v>212</v>
      </c>
    </row>
    <row r="24" spans="1:21" ht="24" customHeight="1">
      <c r="A24" s="175" t="s">
        <v>276</v>
      </c>
      <c r="B24" s="318"/>
      <c r="C24" s="318"/>
      <c r="D24" s="318"/>
      <c r="E24" s="318"/>
      <c r="F24" s="318"/>
      <c r="G24" s="318"/>
      <c r="H24" s="318"/>
      <c r="I24" s="318"/>
      <c r="J24" s="318"/>
      <c r="K24" s="318"/>
      <c r="L24" s="318"/>
      <c r="M24" s="318"/>
      <c r="N24" s="318"/>
      <c r="O24" s="318"/>
      <c r="P24" s="318"/>
      <c r="Q24" s="318"/>
      <c r="R24" s="318"/>
      <c r="S24" s="318"/>
      <c r="T24" s="318"/>
      <c r="U24" s="318"/>
    </row>
    <row r="25" spans="1:21" ht="18" customHeight="1">
      <c r="A25" s="276" t="s">
        <v>310</v>
      </c>
      <c r="B25" s="276"/>
      <c r="C25" s="276"/>
      <c r="D25" s="276"/>
      <c r="E25" s="276"/>
      <c r="F25" s="276"/>
      <c r="G25" s="276"/>
      <c r="H25" s="276"/>
      <c r="I25" s="276"/>
    </row>
    <row r="26" spans="1:21" ht="18" customHeight="1">
      <c r="A26" s="314" t="s">
        <v>3</v>
      </c>
    </row>
    <row r="27" spans="1:21" ht="18" customHeight="1">
      <c r="A27" s="314" t="s">
        <v>309</v>
      </c>
    </row>
  </sheetData>
  <mergeCells count="17">
    <mergeCell ref="A1:U1"/>
    <mergeCell ref="B3:I3"/>
    <mergeCell ref="J3:O3"/>
    <mergeCell ref="P3:R3"/>
    <mergeCell ref="S3:U3"/>
    <mergeCell ref="F4:H4"/>
    <mergeCell ref="M4:O4"/>
    <mergeCell ref="B4:B5"/>
    <mergeCell ref="C4:C5"/>
    <mergeCell ref="D4:D5"/>
    <mergeCell ref="E4:E5"/>
    <mergeCell ref="I4:I5"/>
    <mergeCell ref="J4:J5"/>
    <mergeCell ref="K4:K5"/>
    <mergeCell ref="L4:L5"/>
    <mergeCell ref="P4:P5"/>
    <mergeCell ref="S4:S5"/>
  </mergeCells>
  <phoneticPr fontId="3"/>
  <printOptions horizontalCentered="1"/>
  <pageMargins left="0.59055118110236227" right="0.55118110236220474" top="0.78740157480314965" bottom="0.39370078740157483" header="0.51181102362204722" footer="0.39370078740157483"/>
  <pageSetup paperSize="9" scale="90" firstPageNumber="37" fitToWidth="2" fitToHeight="0" orientation="portrait" usePrinterDefaults="1" useFirstPageNumber="1" r:id="rId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9999"/>
    <pageSetUpPr fitToPage="1"/>
  </sheetPr>
  <dimension ref="A1:T24"/>
  <sheetViews>
    <sheetView zoomScaleSheetLayoutView="100" workbookViewId="0">
      <selection activeCell="F3" sqref="E3:F3"/>
    </sheetView>
  </sheetViews>
  <sheetFormatPr defaultRowHeight="13.5"/>
  <cols>
    <col min="1" max="1" width="0.875" style="213" customWidth="1"/>
    <col min="2" max="2" width="3.125" style="213" customWidth="1"/>
    <col min="3" max="3" width="23.5" style="213" customWidth="1"/>
    <col min="4" max="4" width="0.875" style="213" customWidth="1"/>
    <col min="5" max="5" width="11.125" style="214" customWidth="1"/>
    <col min="6" max="6" width="10.125" style="214" customWidth="1"/>
    <col min="7" max="7" width="11.125" style="213" customWidth="1"/>
    <col min="8" max="8" width="10.125" style="214" customWidth="1"/>
    <col min="9" max="9" width="11.125" style="213" customWidth="1"/>
    <col min="10" max="10" width="10.125" style="214" customWidth="1"/>
    <col min="11" max="11" width="11.125" style="214" customWidth="1"/>
    <col min="12" max="12" width="10.125" style="214" customWidth="1"/>
    <col min="13" max="13" width="11.125" style="214" customWidth="1"/>
    <col min="14" max="14" width="10.125" style="214" customWidth="1"/>
    <col min="15" max="15" width="11.125" style="214" customWidth="1"/>
    <col min="16" max="16" width="10.125" style="214" customWidth="1"/>
    <col min="17" max="17" width="0.875" style="213" customWidth="1"/>
    <col min="18" max="18" width="23.5" style="213" customWidth="1"/>
    <col min="19" max="19" width="3" style="213" customWidth="1"/>
    <col min="20" max="20" width="0.875" style="213" customWidth="1"/>
    <col min="21" max="16384" width="9" style="213" customWidth="1"/>
  </cols>
  <sheetData>
    <row r="1" spans="1:20" ht="45" customHeight="1">
      <c r="A1" s="216" t="s">
        <v>341</v>
      </c>
      <c r="B1" s="216"/>
      <c r="C1" s="216"/>
      <c r="D1" s="216"/>
      <c r="E1" s="216"/>
      <c r="F1" s="216"/>
      <c r="G1" s="216"/>
      <c r="H1" s="216"/>
      <c r="I1" s="216"/>
      <c r="J1" s="216"/>
      <c r="K1" s="216"/>
      <c r="L1" s="216"/>
      <c r="M1" s="216"/>
      <c r="N1" s="216"/>
      <c r="O1" s="216"/>
      <c r="P1" s="216"/>
      <c r="Q1" s="216"/>
      <c r="R1" s="216"/>
      <c r="S1" s="216"/>
      <c r="T1" s="216"/>
    </row>
    <row r="2" spans="1:20" s="202" customFormat="1" ht="30" customHeight="1">
      <c r="B2" s="283"/>
      <c r="E2" s="190"/>
      <c r="F2" s="283"/>
      <c r="G2" s="283"/>
      <c r="H2" s="283"/>
      <c r="M2" s="190"/>
      <c r="N2" s="190"/>
      <c r="O2" s="190"/>
      <c r="P2" s="190"/>
      <c r="S2" s="283"/>
      <c r="T2" s="383" t="s">
        <v>340</v>
      </c>
    </row>
    <row r="3" spans="1:20" ht="30" customHeight="1">
      <c r="A3" s="346"/>
      <c r="B3" s="346" t="s">
        <v>222</v>
      </c>
      <c r="C3" s="346"/>
      <c r="D3" s="358"/>
      <c r="E3" s="366" t="s">
        <v>338</v>
      </c>
      <c r="F3" s="369"/>
      <c r="G3" s="258" t="s">
        <v>137</v>
      </c>
      <c r="H3" s="366"/>
      <c r="I3" s="258" t="s">
        <v>260</v>
      </c>
      <c r="J3" s="366"/>
      <c r="K3" s="366" t="s">
        <v>242</v>
      </c>
      <c r="L3" s="369"/>
      <c r="M3" s="366" t="s">
        <v>255</v>
      </c>
      <c r="N3" s="369"/>
      <c r="O3" s="366" t="s">
        <v>235</v>
      </c>
      <c r="P3" s="369"/>
      <c r="Q3" s="346"/>
      <c r="R3" s="346" t="s">
        <v>62</v>
      </c>
      <c r="S3" s="346"/>
      <c r="T3" s="346"/>
    </row>
    <row r="4" spans="1:20" ht="30" customHeight="1">
      <c r="A4" s="347"/>
      <c r="B4" s="347"/>
      <c r="C4" s="347"/>
      <c r="D4" s="359"/>
      <c r="E4" s="359" t="s">
        <v>339</v>
      </c>
      <c r="F4" s="370" t="s">
        <v>266</v>
      </c>
      <c r="G4" s="374" t="s">
        <v>339</v>
      </c>
      <c r="H4" s="370" t="s">
        <v>266</v>
      </c>
      <c r="I4" s="374" t="s">
        <v>339</v>
      </c>
      <c r="J4" s="370" t="s">
        <v>266</v>
      </c>
      <c r="K4" s="359" t="s">
        <v>339</v>
      </c>
      <c r="L4" s="375" t="s">
        <v>266</v>
      </c>
      <c r="M4" s="359" t="s">
        <v>119</v>
      </c>
      <c r="N4" s="375" t="s">
        <v>156</v>
      </c>
      <c r="O4" s="359" t="s">
        <v>119</v>
      </c>
      <c r="P4" s="375" t="s">
        <v>156</v>
      </c>
      <c r="Q4" s="347"/>
      <c r="R4" s="347"/>
      <c r="S4" s="347"/>
      <c r="T4" s="347"/>
    </row>
    <row r="5" spans="1:20" ht="39" customHeight="1">
      <c r="A5" s="348"/>
      <c r="B5" s="348" t="s">
        <v>337</v>
      </c>
      <c r="C5" s="348"/>
      <c r="D5" s="360"/>
      <c r="E5" s="367">
        <f>E6+E10+E14+E22</f>
        <v>28720</v>
      </c>
      <c r="F5" s="371">
        <f>F6+F10+F14+F22</f>
        <v>100.00000000000001</v>
      </c>
      <c r="G5" s="367">
        <f>G6+G10+G14+G22</f>
        <v>27336</v>
      </c>
      <c r="H5" s="371">
        <f>H6+H10+H14+H22</f>
        <v>100.00000000000001</v>
      </c>
      <c r="I5" s="367">
        <v>36510</v>
      </c>
      <c r="J5" s="371">
        <f>J6+J10+J14+J22</f>
        <v>100</v>
      </c>
      <c r="K5" s="367">
        <f>K6+K10+K14+K22</f>
        <v>33681</v>
      </c>
      <c r="L5" s="371">
        <v>100</v>
      </c>
      <c r="M5" s="367">
        <f>M6+M10+M14+M22</f>
        <v>33021</v>
      </c>
      <c r="N5" s="371">
        <v>100</v>
      </c>
      <c r="O5" s="367">
        <f>O6+O10+O14+O22</f>
        <v>31581</v>
      </c>
      <c r="P5" s="377">
        <f>SUM(P6,P10,P14,P22)</f>
        <v>100</v>
      </c>
      <c r="Q5" s="348"/>
      <c r="R5" s="348" t="s">
        <v>337</v>
      </c>
      <c r="S5" s="348"/>
      <c r="T5" s="348"/>
    </row>
    <row r="6" spans="1:20" ht="33" customHeight="1">
      <c r="A6" s="349"/>
      <c r="B6" s="349" t="s">
        <v>26</v>
      </c>
      <c r="C6" s="349"/>
      <c r="D6" s="361"/>
      <c r="E6" s="215">
        <f t="shared" ref="E6:P6" si="0">SUM(E7:E9)</f>
        <v>4499</v>
      </c>
      <c r="F6" s="372">
        <f t="shared" si="0"/>
        <v>15.7</v>
      </c>
      <c r="G6" s="215">
        <f t="shared" si="0"/>
        <v>3529</v>
      </c>
      <c r="H6" s="372">
        <f t="shared" si="0"/>
        <v>12.899999999999999</v>
      </c>
      <c r="I6" s="215">
        <f t="shared" si="0"/>
        <v>4006</v>
      </c>
      <c r="J6" s="372">
        <f t="shared" si="0"/>
        <v>11</v>
      </c>
      <c r="K6" s="215">
        <f t="shared" si="0"/>
        <v>3156</v>
      </c>
      <c r="L6" s="372">
        <f t="shared" si="0"/>
        <v>9.3702681036786313</v>
      </c>
      <c r="M6" s="215">
        <f t="shared" si="0"/>
        <v>3213</v>
      </c>
      <c r="N6" s="372">
        <f t="shared" si="0"/>
        <v>9.7301717089125095</v>
      </c>
      <c r="O6" s="215">
        <f t="shared" si="0"/>
        <v>2765</v>
      </c>
      <c r="P6" s="378">
        <f t="shared" si="0"/>
        <v>8.7552642411576578</v>
      </c>
      <c r="Q6" s="349"/>
      <c r="R6" s="382" t="s">
        <v>26</v>
      </c>
      <c r="S6" s="382"/>
      <c r="T6" s="349"/>
    </row>
    <row r="7" spans="1:20" ht="33" customHeight="1">
      <c r="A7" s="350"/>
      <c r="B7" s="350"/>
      <c r="C7" s="350" t="s">
        <v>39</v>
      </c>
      <c r="D7" s="362"/>
      <c r="E7" s="215">
        <v>3687</v>
      </c>
      <c r="F7" s="372">
        <v>12.9</v>
      </c>
      <c r="G7" s="215">
        <v>2799</v>
      </c>
      <c r="H7" s="372">
        <v>10.199999999999999</v>
      </c>
      <c r="I7" s="215">
        <v>3230</v>
      </c>
      <c r="J7" s="372">
        <v>8.9</v>
      </c>
      <c r="K7" s="215">
        <v>2528</v>
      </c>
      <c r="L7" s="372">
        <f>K7/K5*100</f>
        <v>7.5057153884979657</v>
      </c>
      <c r="M7" s="215">
        <v>2669</v>
      </c>
      <c r="N7" s="372">
        <f>M7/M5*100</f>
        <v>8.0827352290966346</v>
      </c>
      <c r="O7" s="215">
        <v>2297</v>
      </c>
      <c r="P7" s="378">
        <f>O7/O5*100</f>
        <v>7.2733605648966151</v>
      </c>
      <c r="Q7" s="350"/>
      <c r="R7" s="350" t="s">
        <v>39</v>
      </c>
      <c r="S7" s="350"/>
      <c r="T7" s="350"/>
    </row>
    <row r="8" spans="1:20" ht="33" customHeight="1">
      <c r="A8" s="350"/>
      <c r="B8" s="350"/>
      <c r="C8" s="350" t="s">
        <v>102</v>
      </c>
      <c r="D8" s="362"/>
      <c r="E8" s="215">
        <v>37</v>
      </c>
      <c r="F8" s="372">
        <v>0.1</v>
      </c>
      <c r="G8" s="215">
        <v>23</v>
      </c>
      <c r="H8" s="372">
        <v>0.1</v>
      </c>
      <c r="I8" s="215">
        <v>14</v>
      </c>
      <c r="J8" s="372">
        <v>0</v>
      </c>
      <c r="K8" s="215">
        <v>30</v>
      </c>
      <c r="L8" s="372">
        <f>K8/K5*100</f>
        <v>8.9070989578694221e-002</v>
      </c>
      <c r="M8" s="215">
        <v>41</v>
      </c>
      <c r="N8" s="372">
        <f>M8/M5*100</f>
        <v>0.1241634111625935</v>
      </c>
      <c r="O8" s="215">
        <v>41</v>
      </c>
      <c r="P8" s="378">
        <f>O8/O5*100</f>
        <v>0.12982489471517683</v>
      </c>
      <c r="Q8" s="350"/>
      <c r="R8" s="350" t="s">
        <v>102</v>
      </c>
      <c r="S8" s="350"/>
      <c r="T8" s="350"/>
    </row>
    <row r="9" spans="1:20" ht="33" customHeight="1">
      <c r="A9" s="351"/>
      <c r="B9" s="351"/>
      <c r="C9" s="351" t="s">
        <v>101</v>
      </c>
      <c r="D9" s="363"/>
      <c r="E9" s="368">
        <v>775</v>
      </c>
      <c r="F9" s="373">
        <v>2.7</v>
      </c>
      <c r="G9" s="368">
        <v>707</v>
      </c>
      <c r="H9" s="373">
        <v>2.6</v>
      </c>
      <c r="I9" s="368">
        <v>762</v>
      </c>
      <c r="J9" s="373">
        <v>2.1</v>
      </c>
      <c r="K9" s="368">
        <v>598</v>
      </c>
      <c r="L9" s="373">
        <f>K9/K5*100</f>
        <v>1.7754817256019715</v>
      </c>
      <c r="M9" s="368">
        <v>503</v>
      </c>
      <c r="N9" s="373">
        <f>M9/M5*100</f>
        <v>1.5232730686532814</v>
      </c>
      <c r="O9" s="368">
        <v>427</v>
      </c>
      <c r="P9" s="379">
        <f>O9/O5*100</f>
        <v>1.3520787815458661</v>
      </c>
      <c r="Q9" s="351"/>
      <c r="R9" s="351" t="s">
        <v>101</v>
      </c>
      <c r="S9" s="351"/>
      <c r="T9" s="351"/>
    </row>
    <row r="10" spans="1:20" ht="33" customHeight="1">
      <c r="A10" s="350"/>
      <c r="B10" s="350" t="s">
        <v>336</v>
      </c>
      <c r="C10" s="350"/>
      <c r="D10" s="362"/>
      <c r="E10" s="215">
        <f t="shared" ref="E10:P10" si="1">SUM(E11:E13)</f>
        <v>9836</v>
      </c>
      <c r="F10" s="372">
        <f t="shared" si="1"/>
        <v>34.200000000000003</v>
      </c>
      <c r="G10" s="215">
        <f t="shared" si="1"/>
        <v>9339</v>
      </c>
      <c r="H10" s="372">
        <f t="shared" si="1"/>
        <v>34.200000000000003</v>
      </c>
      <c r="I10" s="215">
        <f t="shared" si="1"/>
        <v>11201</v>
      </c>
      <c r="J10" s="372">
        <f t="shared" si="1"/>
        <v>30.6</v>
      </c>
      <c r="K10" s="215">
        <f t="shared" si="1"/>
        <v>9719</v>
      </c>
      <c r="L10" s="372">
        <f t="shared" si="1"/>
        <v>28.765416703779579</v>
      </c>
      <c r="M10" s="215">
        <f t="shared" si="1"/>
        <v>9902</v>
      </c>
      <c r="N10" s="372">
        <f t="shared" si="1"/>
        <v>29.986977983707334</v>
      </c>
      <c r="O10" s="215">
        <f t="shared" si="1"/>
        <v>9351</v>
      </c>
      <c r="P10" s="378">
        <f t="shared" si="1"/>
        <v>29.609575377600454</v>
      </c>
      <c r="Q10" s="350"/>
      <c r="R10" s="350" t="s">
        <v>336</v>
      </c>
      <c r="S10" s="350"/>
      <c r="T10" s="350"/>
    </row>
    <row r="11" spans="1:20" ht="33" customHeight="1">
      <c r="A11" s="350"/>
      <c r="B11" s="350"/>
      <c r="C11" s="350" t="s">
        <v>335</v>
      </c>
      <c r="D11" s="362"/>
      <c r="E11" s="215">
        <v>75</v>
      </c>
      <c r="F11" s="372">
        <v>0.3</v>
      </c>
      <c r="G11" s="215">
        <v>51</v>
      </c>
      <c r="H11" s="372">
        <v>0.2</v>
      </c>
      <c r="I11" s="215">
        <v>38</v>
      </c>
      <c r="J11" s="372">
        <v>0.1</v>
      </c>
      <c r="K11" s="215">
        <v>24</v>
      </c>
      <c r="L11" s="372">
        <f>K11/K5*100</f>
        <v>7.1256791662955371e-002</v>
      </c>
      <c r="M11" s="215">
        <v>16</v>
      </c>
      <c r="N11" s="376">
        <f>M11/M5*100</f>
        <v>4.845401411223161e-002</v>
      </c>
      <c r="O11" s="215">
        <v>13</v>
      </c>
      <c r="P11" s="380">
        <f>O11/O5*100</f>
        <v>4.1163991007251197e-002</v>
      </c>
      <c r="Q11" s="350"/>
      <c r="R11" s="350" t="s">
        <v>335</v>
      </c>
      <c r="S11" s="350"/>
      <c r="T11" s="350"/>
    </row>
    <row r="12" spans="1:20" ht="33" customHeight="1">
      <c r="A12" s="350"/>
      <c r="B12" s="350"/>
      <c r="C12" s="350" t="s">
        <v>87</v>
      </c>
      <c r="D12" s="362"/>
      <c r="E12" s="215">
        <v>3119</v>
      </c>
      <c r="F12" s="372">
        <v>10.8</v>
      </c>
      <c r="G12" s="215">
        <v>3072</v>
      </c>
      <c r="H12" s="372">
        <v>11.3</v>
      </c>
      <c r="I12" s="215">
        <v>3594</v>
      </c>
      <c r="J12" s="372">
        <v>9.8000000000000007</v>
      </c>
      <c r="K12" s="215">
        <v>2725</v>
      </c>
      <c r="L12" s="372">
        <v>8</v>
      </c>
      <c r="M12" s="215">
        <v>2678</v>
      </c>
      <c r="N12" s="372">
        <f>M12/M5*100</f>
        <v>8.1099906120347658</v>
      </c>
      <c r="O12" s="215">
        <v>2445</v>
      </c>
      <c r="P12" s="378">
        <f>O12/O5*100</f>
        <v>7.7419967702099353</v>
      </c>
      <c r="Q12" s="350"/>
      <c r="R12" s="350" t="s">
        <v>87</v>
      </c>
      <c r="S12" s="350"/>
      <c r="T12" s="350"/>
    </row>
    <row r="13" spans="1:20" ht="33" customHeight="1">
      <c r="A13" s="351"/>
      <c r="B13" s="351"/>
      <c r="C13" s="351" t="s">
        <v>99</v>
      </c>
      <c r="D13" s="363"/>
      <c r="E13" s="368">
        <v>6642</v>
      </c>
      <c r="F13" s="373">
        <v>23.1</v>
      </c>
      <c r="G13" s="368">
        <v>6216</v>
      </c>
      <c r="H13" s="373">
        <v>22.7</v>
      </c>
      <c r="I13" s="368">
        <v>7569</v>
      </c>
      <c r="J13" s="373">
        <v>20.7</v>
      </c>
      <c r="K13" s="368">
        <v>6970</v>
      </c>
      <c r="L13" s="373">
        <f>K13/K5*100</f>
        <v>20.694159912116625</v>
      </c>
      <c r="M13" s="368">
        <v>7208</v>
      </c>
      <c r="N13" s="373">
        <f>M13/M5*100</f>
        <v>21.828533357560339</v>
      </c>
      <c r="O13" s="368">
        <v>6893</v>
      </c>
      <c r="P13" s="379">
        <f>O13/O5*100</f>
        <v>21.826414616383268</v>
      </c>
      <c r="Q13" s="351"/>
      <c r="R13" s="351" t="s">
        <v>99</v>
      </c>
      <c r="S13" s="351"/>
      <c r="T13" s="351"/>
    </row>
    <row r="14" spans="1:20" ht="33" customHeight="1">
      <c r="A14" s="350"/>
      <c r="B14" s="350" t="s">
        <v>334</v>
      </c>
      <c r="C14" s="350"/>
      <c r="D14" s="362"/>
      <c r="E14" s="215">
        <f t="shared" ref="E14:P14" si="2">SUM(E15:E21)</f>
        <v>14337</v>
      </c>
      <c r="F14" s="372">
        <f t="shared" si="2"/>
        <v>49.900000000000006</v>
      </c>
      <c r="G14" s="215">
        <f t="shared" si="2"/>
        <v>14415</v>
      </c>
      <c r="H14" s="372">
        <f t="shared" si="2"/>
        <v>52.7</v>
      </c>
      <c r="I14" s="215">
        <f t="shared" si="2"/>
        <v>20936</v>
      </c>
      <c r="J14" s="372">
        <f t="shared" si="2"/>
        <v>57.400000000000006</v>
      </c>
      <c r="K14" s="215">
        <f t="shared" si="2"/>
        <v>19187</v>
      </c>
      <c r="L14" s="372">
        <f t="shared" si="2"/>
        <v>56.966835901546865</v>
      </c>
      <c r="M14" s="215">
        <f t="shared" si="2"/>
        <v>19510</v>
      </c>
      <c r="N14" s="372">
        <f t="shared" si="2"/>
        <v>59.083613458102413</v>
      </c>
      <c r="O14" s="215">
        <f t="shared" si="2"/>
        <v>19126</v>
      </c>
      <c r="P14" s="378">
        <f t="shared" si="2"/>
        <v>60.561730154206643</v>
      </c>
      <c r="Q14" s="350"/>
      <c r="R14" s="350" t="s">
        <v>334</v>
      </c>
      <c r="S14" s="350"/>
      <c r="T14" s="350"/>
    </row>
    <row r="15" spans="1:20" ht="33" customHeight="1">
      <c r="A15" s="352"/>
      <c r="B15" s="350"/>
      <c r="C15" s="356" t="s">
        <v>267</v>
      </c>
      <c r="D15" s="364"/>
      <c r="E15" s="215">
        <v>293</v>
      </c>
      <c r="F15" s="372">
        <v>1</v>
      </c>
      <c r="G15" s="215">
        <v>491</v>
      </c>
      <c r="H15" s="372">
        <v>1.8</v>
      </c>
      <c r="I15" s="215">
        <v>397</v>
      </c>
      <c r="J15" s="372">
        <v>1.1000000000000001</v>
      </c>
      <c r="K15" s="215">
        <v>389</v>
      </c>
      <c r="L15" s="372">
        <f>K15/K5*100</f>
        <v>1.1549538315370684</v>
      </c>
      <c r="M15" s="215">
        <v>468</v>
      </c>
      <c r="N15" s="372">
        <f>M15/M5*100</f>
        <v>1.4172799127827747</v>
      </c>
      <c r="O15" s="215">
        <v>433</v>
      </c>
      <c r="P15" s="378">
        <f>O15/O5*100</f>
        <v>1.371077546626136</v>
      </c>
      <c r="Q15" s="352"/>
      <c r="R15" s="356" t="s">
        <v>267</v>
      </c>
      <c r="S15" s="350"/>
      <c r="T15" s="352"/>
    </row>
    <row r="16" spans="1:20" ht="33" customHeight="1">
      <c r="A16" s="350"/>
      <c r="B16" s="350"/>
      <c r="C16" s="350" t="s">
        <v>333</v>
      </c>
      <c r="D16" s="362"/>
      <c r="E16" s="215">
        <v>1728</v>
      </c>
      <c r="F16" s="372">
        <v>6</v>
      </c>
      <c r="G16" s="215">
        <v>1453</v>
      </c>
      <c r="H16" s="372">
        <v>5.3</v>
      </c>
      <c r="I16" s="215">
        <v>1701</v>
      </c>
      <c r="J16" s="372">
        <v>4.7</v>
      </c>
      <c r="K16" s="215">
        <v>1654</v>
      </c>
      <c r="L16" s="372">
        <f>K16/K5*100</f>
        <v>4.9107805587720081</v>
      </c>
      <c r="M16" s="215">
        <v>1516</v>
      </c>
      <c r="N16" s="372">
        <f>M16/M5*100</f>
        <v>4.5910178371339452</v>
      </c>
      <c r="O16" s="215">
        <v>1435</v>
      </c>
      <c r="P16" s="378">
        <f>O16/O5*100</f>
        <v>4.5438713150311898</v>
      </c>
      <c r="Q16" s="350"/>
      <c r="R16" s="350" t="s">
        <v>333</v>
      </c>
      <c r="S16" s="350"/>
      <c r="T16" s="350"/>
    </row>
    <row r="17" spans="1:20" ht="33" customHeight="1">
      <c r="A17" s="350"/>
      <c r="B17" s="350"/>
      <c r="C17" s="350" t="s">
        <v>66</v>
      </c>
      <c r="D17" s="362"/>
      <c r="E17" s="215">
        <v>4580</v>
      </c>
      <c r="F17" s="372">
        <v>15.9</v>
      </c>
      <c r="G17" s="215">
        <v>4456</v>
      </c>
      <c r="H17" s="372">
        <v>16.3</v>
      </c>
      <c r="I17" s="215">
        <v>6192</v>
      </c>
      <c r="J17" s="372">
        <v>17</v>
      </c>
      <c r="K17" s="215">
        <v>5650</v>
      </c>
      <c r="L17" s="372">
        <f>K17/K5*100</f>
        <v>16.775036370654078</v>
      </c>
      <c r="M17" s="215">
        <v>4246</v>
      </c>
      <c r="N17" s="372">
        <f>M17/M5*100</f>
        <v>12.858483995033462</v>
      </c>
      <c r="O17" s="215">
        <v>5117</v>
      </c>
      <c r="P17" s="378">
        <f>O17/O5*100</f>
        <v>16.202780152623415</v>
      </c>
      <c r="Q17" s="350"/>
      <c r="R17" s="350" t="s">
        <v>66</v>
      </c>
      <c r="S17" s="350"/>
      <c r="T17" s="350"/>
    </row>
    <row r="18" spans="1:20" ht="33" customHeight="1">
      <c r="A18" s="350"/>
      <c r="B18" s="350"/>
      <c r="C18" s="350" t="s">
        <v>199</v>
      </c>
      <c r="D18" s="362"/>
      <c r="E18" s="215">
        <v>608</v>
      </c>
      <c r="F18" s="372">
        <v>2.1</v>
      </c>
      <c r="G18" s="215">
        <v>568</v>
      </c>
      <c r="H18" s="372">
        <v>2.1</v>
      </c>
      <c r="I18" s="215">
        <v>768</v>
      </c>
      <c r="J18" s="372">
        <v>2.1</v>
      </c>
      <c r="K18" s="215">
        <v>711</v>
      </c>
      <c r="L18" s="372">
        <f>K18/K5*100</f>
        <v>2.1109824530150529</v>
      </c>
      <c r="M18" s="215">
        <v>653</v>
      </c>
      <c r="N18" s="372">
        <f>M18/M5*100</f>
        <v>1.9775294509554526</v>
      </c>
      <c r="O18" s="215">
        <v>619</v>
      </c>
      <c r="P18" s="378">
        <f>O18/O5*100</f>
        <v>1.9600392641144992</v>
      </c>
      <c r="Q18" s="350"/>
      <c r="R18" s="350" t="s">
        <v>199</v>
      </c>
      <c r="S18" s="350"/>
      <c r="T18" s="350"/>
    </row>
    <row r="19" spans="1:20" ht="33" customHeight="1">
      <c r="A19" s="350"/>
      <c r="B19" s="350"/>
      <c r="C19" s="350" t="s">
        <v>245</v>
      </c>
      <c r="D19" s="362"/>
      <c r="E19" s="215">
        <v>72</v>
      </c>
      <c r="F19" s="372">
        <v>0.3</v>
      </c>
      <c r="G19" s="215">
        <v>80</v>
      </c>
      <c r="H19" s="372">
        <v>0.3</v>
      </c>
      <c r="I19" s="215">
        <v>154</v>
      </c>
      <c r="J19" s="372">
        <v>0.4</v>
      </c>
      <c r="K19" s="215">
        <v>199</v>
      </c>
      <c r="L19" s="372">
        <f>K19/K5*100</f>
        <v>0.59083756420533828</v>
      </c>
      <c r="M19" s="215">
        <v>227</v>
      </c>
      <c r="N19" s="372">
        <f>M19/M5*100</f>
        <v>0.68744132521728596</v>
      </c>
      <c r="O19" s="215">
        <v>247</v>
      </c>
      <c r="P19" s="378">
        <f>O19/O5*100</f>
        <v>0.78211582913777278</v>
      </c>
      <c r="Q19" s="350"/>
      <c r="R19" s="350" t="s">
        <v>245</v>
      </c>
      <c r="S19" s="350"/>
      <c r="T19" s="350"/>
    </row>
    <row r="20" spans="1:20" ht="33" customHeight="1">
      <c r="A20" s="350"/>
      <c r="B20" s="350"/>
      <c r="C20" s="350" t="s">
        <v>288</v>
      </c>
      <c r="D20" s="362"/>
      <c r="E20" s="215">
        <v>6149</v>
      </c>
      <c r="F20" s="372">
        <v>21.4</v>
      </c>
      <c r="G20" s="215">
        <v>6513</v>
      </c>
      <c r="H20" s="372">
        <v>23.8</v>
      </c>
      <c r="I20" s="215">
        <v>10458</v>
      </c>
      <c r="J20" s="372">
        <v>28.6</v>
      </c>
      <c r="K20" s="215">
        <v>9329</v>
      </c>
      <c r="L20" s="372">
        <f>K20/K5*100</f>
        <v>27.698108725987947</v>
      </c>
      <c r="M20" s="215">
        <v>10984</v>
      </c>
      <c r="N20" s="372">
        <f>M20/M5*100</f>
        <v>33.263680688046996</v>
      </c>
      <c r="O20" s="215">
        <v>9826</v>
      </c>
      <c r="P20" s="378">
        <f>O20/O5*100</f>
        <v>31.113644279788481</v>
      </c>
      <c r="Q20" s="350"/>
      <c r="R20" s="350" t="s">
        <v>288</v>
      </c>
      <c r="S20" s="350"/>
      <c r="T20" s="350"/>
    </row>
    <row r="21" spans="1:20" ht="33" customHeight="1">
      <c r="A21" s="351"/>
      <c r="B21" s="351"/>
      <c r="C21" s="351" t="s">
        <v>332</v>
      </c>
      <c r="D21" s="363"/>
      <c r="E21" s="368">
        <v>907</v>
      </c>
      <c r="F21" s="373">
        <v>3.2</v>
      </c>
      <c r="G21" s="368">
        <v>854</v>
      </c>
      <c r="H21" s="373">
        <v>3.1</v>
      </c>
      <c r="I21" s="368">
        <v>1266</v>
      </c>
      <c r="J21" s="373">
        <v>3.5</v>
      </c>
      <c r="K21" s="368">
        <v>1255</v>
      </c>
      <c r="L21" s="373">
        <f>K21/K5*100</f>
        <v>3.7261363973753752</v>
      </c>
      <c r="M21" s="368">
        <v>1416</v>
      </c>
      <c r="N21" s="373">
        <f>M21/M5*100</f>
        <v>4.2881802489324974</v>
      </c>
      <c r="O21" s="368">
        <v>1449</v>
      </c>
      <c r="P21" s="379">
        <f>O21/O5*100</f>
        <v>4.5882017668851525</v>
      </c>
      <c r="Q21" s="351"/>
      <c r="R21" s="351" t="s">
        <v>332</v>
      </c>
      <c r="S21" s="351"/>
      <c r="T21" s="351"/>
    </row>
    <row r="22" spans="1:20" ht="33" customHeight="1">
      <c r="A22" s="353"/>
      <c r="B22" s="353" t="s">
        <v>286</v>
      </c>
      <c r="C22" s="353"/>
      <c r="D22" s="365"/>
      <c r="E22" s="245">
        <v>48</v>
      </c>
      <c r="F22" s="265">
        <v>0.2</v>
      </c>
      <c r="G22" s="245">
        <v>53</v>
      </c>
      <c r="H22" s="265">
        <v>0.2</v>
      </c>
      <c r="I22" s="245">
        <v>367</v>
      </c>
      <c r="J22" s="265">
        <v>1</v>
      </c>
      <c r="K22" s="245">
        <v>1619</v>
      </c>
      <c r="L22" s="265">
        <f>K22/K5*100</f>
        <v>4.8068644042635311</v>
      </c>
      <c r="M22" s="245">
        <v>396</v>
      </c>
      <c r="N22" s="265">
        <f>M22/M5*100</f>
        <v>1.1992368492777323</v>
      </c>
      <c r="O22" s="245">
        <v>339</v>
      </c>
      <c r="P22" s="381">
        <f>O22/O5*100</f>
        <v>1.0734302270352427</v>
      </c>
      <c r="Q22" s="353"/>
      <c r="R22" s="353" t="s">
        <v>286</v>
      </c>
      <c r="S22" s="353"/>
      <c r="T22" s="353"/>
    </row>
    <row r="23" spans="1:20" ht="24" customHeight="1">
      <c r="A23" s="354" t="s">
        <v>247</v>
      </c>
      <c r="B23" s="354"/>
      <c r="C23" s="357"/>
      <c r="D23" s="357"/>
      <c r="E23" s="213"/>
      <c r="M23" s="213"/>
      <c r="O23" s="213"/>
      <c r="Q23" s="357"/>
      <c r="R23" s="357"/>
      <c r="S23" s="354"/>
      <c r="T23" s="357"/>
    </row>
    <row r="24" spans="1:20" ht="24" customHeight="1">
      <c r="A24" s="355"/>
      <c r="B24" s="355"/>
      <c r="C24" s="355"/>
      <c r="D24" s="355"/>
      <c r="Q24" s="355"/>
      <c r="R24" s="355"/>
      <c r="S24" s="355"/>
      <c r="T24" s="355"/>
    </row>
  </sheetData>
  <mergeCells count="22">
    <mergeCell ref="A1:T1"/>
    <mergeCell ref="M2:N2"/>
    <mergeCell ref="O2:P2"/>
    <mergeCell ref="E3:F3"/>
    <mergeCell ref="G3:H3"/>
    <mergeCell ref="I3:J3"/>
    <mergeCell ref="K3:L3"/>
    <mergeCell ref="M3:N3"/>
    <mergeCell ref="O3:P3"/>
    <mergeCell ref="B5:C5"/>
    <mergeCell ref="R5:S5"/>
    <mergeCell ref="B6:C6"/>
    <mergeCell ref="R6:S6"/>
    <mergeCell ref="B10:C10"/>
    <mergeCell ref="R10:S10"/>
    <mergeCell ref="B14:C14"/>
    <mergeCell ref="R14:S14"/>
    <mergeCell ref="B22:C22"/>
    <mergeCell ref="R22:S22"/>
    <mergeCell ref="B24:C24"/>
    <mergeCell ref="B3:C4"/>
    <mergeCell ref="R3:S4"/>
  </mergeCells>
  <phoneticPr fontId="3"/>
  <printOptions horizontalCentered="1"/>
  <pageMargins left="0.59055118110236227" right="0.55118110236220474" top="0.78740157480314965" bottom="0.39370078740157483" header="0.51181102362204722" footer="0.39370078740157483"/>
  <pageSetup paperSize="9" scale="81" firstPageNumber="37" fitToWidth="2" fitToHeight="0" orientation="portrait" usePrinterDefaults="1" useFirstPageNumber="1" r:id="rId1"/>
  <headerFooter alignWithMargins="0"/>
  <colBreaks count="1" manualBreakCount="1">
    <brk id="10" max="22"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S46"/>
  <sheetViews>
    <sheetView zoomScaleSheetLayoutView="70" workbookViewId="0">
      <pane ySplit="5" topLeftCell="A6" activePane="bottomLeft" state="frozen"/>
      <selection pane="bottomLeft" activeCell="U19" sqref="U19"/>
    </sheetView>
  </sheetViews>
  <sheetFormatPr defaultRowHeight="13.5"/>
  <cols>
    <col min="1" max="1" width="3.625" style="29" customWidth="1"/>
    <col min="2" max="2" width="12.875" style="29" customWidth="1"/>
    <col min="3" max="3" width="20.625" style="29" customWidth="1"/>
    <col min="4" max="4" width="9.125" style="30" customWidth="1"/>
    <col min="5" max="5" width="9.5" style="30" bestFit="1" customWidth="1"/>
    <col min="6" max="9" width="9" style="30" customWidth="1"/>
    <col min="10" max="15" width="10.625" style="30" customWidth="1"/>
    <col min="16" max="17" width="11.25" style="29" customWidth="1"/>
    <col min="18" max="18" width="8.125" style="29" customWidth="1"/>
    <col min="19" max="19" width="9.5" style="30" bestFit="1" customWidth="1"/>
    <col min="20" max="16384" width="9" style="29" customWidth="1"/>
  </cols>
  <sheetData>
    <row r="1" spans="1:19" ht="45" customHeight="1">
      <c r="A1" s="32" t="s">
        <v>120</v>
      </c>
      <c r="B1" s="32"/>
      <c r="C1" s="32"/>
      <c r="D1" s="32"/>
      <c r="E1" s="32"/>
      <c r="F1" s="32"/>
      <c r="G1" s="32"/>
      <c r="H1" s="32"/>
      <c r="I1" s="32"/>
      <c r="J1" s="76" t="s">
        <v>118</v>
      </c>
      <c r="K1" s="76"/>
      <c r="L1" s="76"/>
      <c r="M1" s="76"/>
      <c r="N1" s="76"/>
      <c r="O1" s="76"/>
      <c r="P1" s="76"/>
      <c r="Q1" s="76"/>
    </row>
    <row r="2" spans="1:19" s="31" customFormat="1" ht="30" customHeight="1">
      <c r="A2" s="33" t="s">
        <v>117</v>
      </c>
      <c r="D2" s="51"/>
      <c r="E2" s="51"/>
      <c r="F2" s="51"/>
      <c r="J2" s="51"/>
      <c r="K2" s="59"/>
      <c r="L2" s="59"/>
      <c r="M2" s="59"/>
      <c r="P2" s="79" t="s">
        <v>24</v>
      </c>
      <c r="Q2" s="79"/>
      <c r="S2" s="30"/>
    </row>
    <row r="3" spans="1:19" s="31" customFormat="1" ht="24" customHeight="1">
      <c r="A3" s="34" t="s">
        <v>116</v>
      </c>
      <c r="B3" s="34"/>
      <c r="C3" s="43"/>
      <c r="D3" s="52" t="s">
        <v>115</v>
      </c>
      <c r="E3" s="60"/>
      <c r="F3" s="66" t="s">
        <v>113</v>
      </c>
      <c r="G3" s="73"/>
      <c r="H3" s="73"/>
      <c r="I3" s="73"/>
      <c r="J3" s="73" t="s">
        <v>90</v>
      </c>
      <c r="K3" s="73"/>
      <c r="L3" s="73"/>
      <c r="M3" s="73"/>
      <c r="N3" s="73"/>
      <c r="O3" s="73"/>
      <c r="P3" s="66" t="s">
        <v>36</v>
      </c>
      <c r="Q3" s="73"/>
      <c r="R3" s="66" t="s">
        <v>85</v>
      </c>
      <c r="S3" s="73"/>
    </row>
    <row r="4" spans="1:19" ht="21" customHeight="1">
      <c r="A4" s="35"/>
      <c r="B4" s="35"/>
      <c r="C4" s="44"/>
      <c r="D4" s="53"/>
      <c r="E4" s="61"/>
      <c r="F4" s="67" t="s">
        <v>67</v>
      </c>
      <c r="G4" s="67"/>
      <c r="H4" s="74" t="s">
        <v>95</v>
      </c>
      <c r="I4" s="75"/>
      <c r="J4" s="75" t="s">
        <v>111</v>
      </c>
      <c r="K4" s="77"/>
      <c r="L4" s="67" t="s">
        <v>110</v>
      </c>
      <c r="M4" s="67"/>
      <c r="N4" s="67" t="s">
        <v>38</v>
      </c>
      <c r="O4" s="67"/>
      <c r="P4" s="80" t="s">
        <v>109</v>
      </c>
      <c r="Q4" s="83" t="s">
        <v>107</v>
      </c>
      <c r="R4" s="80" t="s">
        <v>109</v>
      </c>
      <c r="S4" s="83" t="s">
        <v>107</v>
      </c>
    </row>
    <row r="5" spans="1:19" ht="21" customHeight="1">
      <c r="A5" s="36"/>
      <c r="B5" s="36"/>
      <c r="C5" s="45"/>
      <c r="D5" s="54" t="s">
        <v>109</v>
      </c>
      <c r="E5" s="54" t="s">
        <v>107</v>
      </c>
      <c r="F5" s="68" t="s">
        <v>109</v>
      </c>
      <c r="G5" s="54" t="s">
        <v>107</v>
      </c>
      <c r="H5" s="74" t="s">
        <v>109</v>
      </c>
      <c r="I5" s="54" t="s">
        <v>107</v>
      </c>
      <c r="J5" s="68" t="s">
        <v>109</v>
      </c>
      <c r="K5" s="54" t="s">
        <v>107</v>
      </c>
      <c r="L5" s="54" t="s">
        <v>109</v>
      </c>
      <c r="M5" s="54" t="s">
        <v>107</v>
      </c>
      <c r="N5" s="74" t="s">
        <v>109</v>
      </c>
      <c r="O5" s="54" t="s">
        <v>107</v>
      </c>
      <c r="P5" s="81"/>
      <c r="Q5" s="84"/>
      <c r="R5" s="81"/>
      <c r="S5" s="87"/>
    </row>
    <row r="6" spans="1:19" ht="27" customHeight="1">
      <c r="A6" s="37" t="s">
        <v>105</v>
      </c>
      <c r="B6" s="37"/>
      <c r="C6" s="46"/>
      <c r="D6" s="55">
        <f>SUM(D7,D11,D15)</f>
        <v>2805</v>
      </c>
      <c r="E6" s="62">
        <f>SUM(E7,E11,E15)</f>
        <v>29832</v>
      </c>
      <c r="F6" s="69">
        <f t="shared" ref="F6:K6" si="0">F7+F11+F15</f>
        <v>1925</v>
      </c>
      <c r="G6" s="69">
        <f t="shared" si="0"/>
        <v>4654</v>
      </c>
      <c r="H6" s="69">
        <f t="shared" si="0"/>
        <v>407</v>
      </c>
      <c r="I6" s="69">
        <f t="shared" si="0"/>
        <v>3167</v>
      </c>
      <c r="J6" s="69">
        <f t="shared" si="0"/>
        <v>260</v>
      </c>
      <c r="K6" s="69">
        <f t="shared" si="0"/>
        <v>3854</v>
      </c>
      <c r="L6" s="69">
        <f>SUM(L7,L11,L15)</f>
        <v>91</v>
      </c>
      <c r="M6" s="69">
        <f>SUM(M7,M11,M15)</f>
        <v>2236</v>
      </c>
      <c r="N6" s="69">
        <f>N7+N11+N15</f>
        <v>122</v>
      </c>
      <c r="O6" s="62">
        <f>O7+O11+O15</f>
        <v>15921</v>
      </c>
      <c r="P6" s="69" t="s">
        <v>76</v>
      </c>
      <c r="Q6" s="69" t="s">
        <v>76</v>
      </c>
      <c r="R6" s="55">
        <f>R7+R11+R15</f>
        <v>2917</v>
      </c>
      <c r="S6" s="88">
        <f>S7+S11+S15</f>
        <v>29573</v>
      </c>
    </row>
    <row r="7" spans="1:19" ht="27" customHeight="1">
      <c r="A7" s="38" t="s">
        <v>103</v>
      </c>
      <c r="B7" s="38"/>
      <c r="C7" s="47"/>
      <c r="D7" s="20">
        <f t="shared" ref="D7:O7" si="1">SUM(D8:D10)</f>
        <v>47</v>
      </c>
      <c r="E7" s="63">
        <f t="shared" si="1"/>
        <v>360</v>
      </c>
      <c r="F7" s="20">
        <f t="shared" si="1"/>
        <v>34</v>
      </c>
      <c r="G7" s="20">
        <f t="shared" si="1"/>
        <v>152</v>
      </c>
      <c r="H7" s="20">
        <f t="shared" si="1"/>
        <v>7</v>
      </c>
      <c r="I7" s="20">
        <f t="shared" si="1"/>
        <v>81</v>
      </c>
      <c r="J7" s="20">
        <f t="shared" si="1"/>
        <v>5</v>
      </c>
      <c r="K7" s="20">
        <f t="shared" si="1"/>
        <v>64</v>
      </c>
      <c r="L7" s="20">
        <f t="shared" si="1"/>
        <v>0</v>
      </c>
      <c r="M7" s="20">
        <f t="shared" si="1"/>
        <v>0</v>
      </c>
      <c r="N7" s="20">
        <f t="shared" si="1"/>
        <v>1</v>
      </c>
      <c r="O7" s="63">
        <f t="shared" si="1"/>
        <v>63</v>
      </c>
      <c r="P7" s="20" t="s">
        <v>76</v>
      </c>
      <c r="Q7" s="20" t="s">
        <v>76</v>
      </c>
      <c r="R7" s="56">
        <v>42</v>
      </c>
      <c r="S7" s="20">
        <v>338</v>
      </c>
    </row>
    <row r="8" spans="1:19" ht="24" customHeight="1">
      <c r="A8" s="38"/>
      <c r="B8" s="38" t="s">
        <v>39</v>
      </c>
      <c r="C8" s="47"/>
      <c r="D8" s="56">
        <f t="shared" ref="D8:E10" si="2">SUM(F8,H8,J8,L8,N8)</f>
        <v>37</v>
      </c>
      <c r="E8" s="63">
        <f t="shared" si="2"/>
        <v>278</v>
      </c>
      <c r="F8" s="70">
        <v>26</v>
      </c>
      <c r="G8" s="70">
        <v>110</v>
      </c>
      <c r="H8" s="20">
        <v>6</v>
      </c>
      <c r="I8" s="20">
        <v>53</v>
      </c>
      <c r="J8" s="20">
        <v>4</v>
      </c>
      <c r="K8" s="20">
        <v>52</v>
      </c>
      <c r="L8" s="20">
        <v>0</v>
      </c>
      <c r="M8" s="20">
        <v>0</v>
      </c>
      <c r="N8" s="20">
        <v>1</v>
      </c>
      <c r="O8" s="63">
        <v>63</v>
      </c>
      <c r="P8" s="20" t="s">
        <v>76</v>
      </c>
      <c r="Q8" s="20" t="s">
        <v>76</v>
      </c>
      <c r="R8" s="56">
        <v>30</v>
      </c>
      <c r="S8" s="89">
        <v>279</v>
      </c>
    </row>
    <row r="9" spans="1:19" ht="24" customHeight="1">
      <c r="A9" s="38"/>
      <c r="B9" s="38" t="s">
        <v>102</v>
      </c>
      <c r="C9" s="47"/>
      <c r="D9" s="56">
        <f t="shared" si="2"/>
        <v>2</v>
      </c>
      <c r="E9" s="63">
        <f t="shared" si="2"/>
        <v>29</v>
      </c>
      <c r="F9" s="70">
        <v>1</v>
      </c>
      <c r="G9" s="70">
        <v>1</v>
      </c>
      <c r="H9" s="20">
        <v>1</v>
      </c>
      <c r="I9" s="20">
        <v>28</v>
      </c>
      <c r="J9" s="20">
        <v>0</v>
      </c>
      <c r="K9" s="20">
        <v>0</v>
      </c>
      <c r="L9" s="20">
        <v>0</v>
      </c>
      <c r="M9" s="20">
        <v>0</v>
      </c>
      <c r="N9" s="20">
        <v>0</v>
      </c>
      <c r="O9" s="63">
        <v>0</v>
      </c>
      <c r="P9" s="20" t="s">
        <v>76</v>
      </c>
      <c r="Q9" s="20" t="s">
        <v>76</v>
      </c>
      <c r="R9" s="56">
        <v>3</v>
      </c>
      <c r="S9" s="89">
        <v>11</v>
      </c>
    </row>
    <row r="10" spans="1:19" ht="24" customHeight="1">
      <c r="A10" s="39"/>
      <c r="B10" s="39" t="s">
        <v>101</v>
      </c>
      <c r="C10" s="48"/>
      <c r="D10" s="57">
        <f t="shared" si="2"/>
        <v>8</v>
      </c>
      <c r="E10" s="64">
        <f t="shared" si="2"/>
        <v>53</v>
      </c>
      <c r="F10" s="71">
        <v>7</v>
      </c>
      <c r="G10" s="71">
        <v>41</v>
      </c>
      <c r="H10" s="72">
        <v>0</v>
      </c>
      <c r="I10" s="72">
        <v>0</v>
      </c>
      <c r="J10" s="72">
        <v>1</v>
      </c>
      <c r="K10" s="72">
        <v>12</v>
      </c>
      <c r="L10" s="72">
        <v>0</v>
      </c>
      <c r="M10" s="72">
        <v>0</v>
      </c>
      <c r="N10" s="72">
        <v>0</v>
      </c>
      <c r="O10" s="64">
        <v>0</v>
      </c>
      <c r="P10" s="72" t="s">
        <v>76</v>
      </c>
      <c r="Q10" s="72" t="s">
        <v>76</v>
      </c>
      <c r="R10" s="56">
        <v>9</v>
      </c>
      <c r="S10" s="89">
        <v>48</v>
      </c>
    </row>
    <row r="11" spans="1:19" ht="27" customHeight="1">
      <c r="A11" s="38" t="s">
        <v>6</v>
      </c>
      <c r="B11" s="38"/>
      <c r="C11" s="47"/>
      <c r="D11" s="56">
        <f t="shared" ref="D11:O11" si="3">SUM(D12:D14)</f>
        <v>546</v>
      </c>
      <c r="E11" s="63">
        <f t="shared" si="3"/>
        <v>13033</v>
      </c>
      <c r="F11" s="20">
        <f t="shared" si="3"/>
        <v>346</v>
      </c>
      <c r="G11" s="20">
        <f t="shared" si="3"/>
        <v>987</v>
      </c>
      <c r="H11" s="20">
        <f t="shared" si="3"/>
        <v>92</v>
      </c>
      <c r="I11" s="20">
        <f t="shared" si="3"/>
        <v>780</v>
      </c>
      <c r="J11" s="20">
        <f t="shared" si="3"/>
        <v>53</v>
      </c>
      <c r="K11" s="20">
        <f t="shared" si="3"/>
        <v>833</v>
      </c>
      <c r="L11" s="20">
        <f t="shared" si="3"/>
        <v>18</v>
      </c>
      <c r="M11" s="20">
        <f t="shared" si="3"/>
        <v>449</v>
      </c>
      <c r="N11" s="20">
        <f t="shared" si="3"/>
        <v>37</v>
      </c>
      <c r="O11" s="78">
        <f t="shared" si="3"/>
        <v>9984</v>
      </c>
      <c r="P11" s="20" t="s">
        <v>76</v>
      </c>
      <c r="Q11" s="20" t="s">
        <v>76</v>
      </c>
      <c r="R11" s="56">
        <v>601</v>
      </c>
      <c r="S11" s="89">
        <v>12980</v>
      </c>
    </row>
    <row r="12" spans="1:19" ht="24" customHeight="1">
      <c r="A12" s="38"/>
      <c r="B12" s="38" t="s">
        <v>100</v>
      </c>
      <c r="C12" s="47"/>
      <c r="D12" s="56">
        <f t="shared" ref="D12:E14" si="4">SUM(F12,H12,J12,L12,N12)</f>
        <v>0</v>
      </c>
      <c r="E12" s="63">
        <f t="shared" si="4"/>
        <v>0</v>
      </c>
      <c r="F12" s="20">
        <v>0</v>
      </c>
      <c r="G12" s="20">
        <v>0</v>
      </c>
      <c r="H12" s="20">
        <v>0</v>
      </c>
      <c r="I12" s="20">
        <v>0</v>
      </c>
      <c r="J12" s="20">
        <v>0</v>
      </c>
      <c r="K12" s="20">
        <v>0</v>
      </c>
      <c r="L12" s="20">
        <v>0</v>
      </c>
      <c r="M12" s="20">
        <v>0</v>
      </c>
      <c r="N12" s="20">
        <v>0</v>
      </c>
      <c r="O12" s="63">
        <v>0</v>
      </c>
      <c r="P12" s="82" t="s">
        <v>76</v>
      </c>
      <c r="Q12" s="82" t="s">
        <v>76</v>
      </c>
      <c r="R12" s="56">
        <v>2</v>
      </c>
      <c r="S12" s="89">
        <v>4</v>
      </c>
    </row>
    <row r="13" spans="1:19" ht="24" customHeight="1">
      <c r="A13" s="38"/>
      <c r="B13" s="38" t="s">
        <v>87</v>
      </c>
      <c r="C13" s="47"/>
      <c r="D13" s="56">
        <f t="shared" si="4"/>
        <v>317</v>
      </c>
      <c r="E13" s="63">
        <f t="shared" si="4"/>
        <v>2305</v>
      </c>
      <c r="F13" s="20">
        <v>212</v>
      </c>
      <c r="G13" s="20">
        <v>634</v>
      </c>
      <c r="H13" s="20">
        <v>57</v>
      </c>
      <c r="I13" s="20">
        <v>498</v>
      </c>
      <c r="J13" s="20">
        <v>31</v>
      </c>
      <c r="K13" s="20">
        <v>478</v>
      </c>
      <c r="L13" s="20">
        <v>10</v>
      </c>
      <c r="M13" s="20">
        <v>249</v>
      </c>
      <c r="N13" s="20">
        <v>7</v>
      </c>
      <c r="O13" s="63">
        <v>446</v>
      </c>
      <c r="P13" s="82" t="s">
        <v>76</v>
      </c>
      <c r="Q13" s="82" t="s">
        <v>76</v>
      </c>
      <c r="R13" s="56">
        <v>319</v>
      </c>
      <c r="S13" s="89">
        <v>2217</v>
      </c>
    </row>
    <row r="14" spans="1:19" ht="24" customHeight="1">
      <c r="A14" s="39"/>
      <c r="B14" s="39" t="s">
        <v>99</v>
      </c>
      <c r="C14" s="48"/>
      <c r="D14" s="57">
        <f t="shared" si="4"/>
        <v>229</v>
      </c>
      <c r="E14" s="64">
        <f t="shared" si="4"/>
        <v>10728</v>
      </c>
      <c r="F14" s="72">
        <v>134</v>
      </c>
      <c r="G14" s="72">
        <v>353</v>
      </c>
      <c r="H14" s="72">
        <v>35</v>
      </c>
      <c r="I14" s="72">
        <v>282</v>
      </c>
      <c r="J14" s="72">
        <v>22</v>
      </c>
      <c r="K14" s="72">
        <v>355</v>
      </c>
      <c r="L14" s="72">
        <v>8</v>
      </c>
      <c r="M14" s="72">
        <v>200</v>
      </c>
      <c r="N14" s="72">
        <v>30</v>
      </c>
      <c r="O14" s="64">
        <v>9538</v>
      </c>
      <c r="P14" s="72" t="s">
        <v>76</v>
      </c>
      <c r="Q14" s="72" t="s">
        <v>76</v>
      </c>
      <c r="R14" s="56">
        <v>280</v>
      </c>
      <c r="S14" s="89">
        <v>10759</v>
      </c>
    </row>
    <row r="15" spans="1:19" ht="27" customHeight="1">
      <c r="A15" s="38" t="s">
        <v>97</v>
      </c>
      <c r="B15" s="38"/>
      <c r="C15" s="47"/>
      <c r="D15" s="56">
        <f t="shared" ref="D15:O15" si="5">SUM(D16:D29)</f>
        <v>2212</v>
      </c>
      <c r="E15" s="63">
        <f t="shared" si="5"/>
        <v>16439</v>
      </c>
      <c r="F15" s="20">
        <f t="shared" si="5"/>
        <v>1545</v>
      </c>
      <c r="G15" s="20">
        <f t="shared" si="5"/>
        <v>3515</v>
      </c>
      <c r="H15" s="20">
        <f t="shared" si="5"/>
        <v>308</v>
      </c>
      <c r="I15" s="20">
        <f t="shared" si="5"/>
        <v>2306</v>
      </c>
      <c r="J15" s="20">
        <f t="shared" si="5"/>
        <v>202</v>
      </c>
      <c r="K15" s="20">
        <f t="shared" si="5"/>
        <v>2957</v>
      </c>
      <c r="L15" s="20">
        <f t="shared" si="5"/>
        <v>73</v>
      </c>
      <c r="M15" s="20">
        <f t="shared" si="5"/>
        <v>1787</v>
      </c>
      <c r="N15" s="20">
        <f t="shared" si="5"/>
        <v>84</v>
      </c>
      <c r="O15" s="78">
        <f t="shared" si="5"/>
        <v>5874</v>
      </c>
      <c r="P15" s="82" t="s">
        <v>76</v>
      </c>
      <c r="Q15" s="82" t="s">
        <v>76</v>
      </c>
      <c r="R15" s="56">
        <v>2274</v>
      </c>
      <c r="S15" s="89">
        <v>16255</v>
      </c>
    </row>
    <row r="16" spans="1:19" ht="24" customHeight="1">
      <c r="A16" s="38"/>
      <c r="B16" s="38" t="s">
        <v>96</v>
      </c>
      <c r="C16" s="47"/>
      <c r="D16" s="56">
        <f t="shared" ref="D16:E28" si="6">SUM(F16,H16,J16,L16,N16)</f>
        <v>30</v>
      </c>
      <c r="E16" s="63">
        <f t="shared" si="6"/>
        <v>251</v>
      </c>
      <c r="F16" s="20">
        <v>22</v>
      </c>
      <c r="G16" s="20">
        <v>40</v>
      </c>
      <c r="H16" s="20">
        <v>1</v>
      </c>
      <c r="I16" s="20">
        <v>8</v>
      </c>
      <c r="J16" s="20">
        <v>3</v>
      </c>
      <c r="K16" s="20">
        <v>46</v>
      </c>
      <c r="L16" s="20">
        <v>2</v>
      </c>
      <c r="M16" s="20">
        <v>51</v>
      </c>
      <c r="N16" s="20">
        <v>2</v>
      </c>
      <c r="O16" s="63">
        <v>106</v>
      </c>
      <c r="P16" s="82" t="s">
        <v>76</v>
      </c>
      <c r="Q16" s="82" t="s">
        <v>76</v>
      </c>
      <c r="R16" s="56">
        <v>8</v>
      </c>
      <c r="S16" s="89">
        <v>322</v>
      </c>
    </row>
    <row r="17" spans="1:19" ht="24" customHeight="1">
      <c r="A17" s="38"/>
      <c r="B17" s="38" t="s">
        <v>1</v>
      </c>
      <c r="C17" s="47"/>
      <c r="D17" s="56">
        <f t="shared" si="6"/>
        <v>12</v>
      </c>
      <c r="E17" s="63">
        <f t="shared" si="6"/>
        <v>67</v>
      </c>
      <c r="F17" s="20">
        <v>10</v>
      </c>
      <c r="G17" s="20">
        <v>22</v>
      </c>
      <c r="H17" s="20">
        <v>0</v>
      </c>
      <c r="I17" s="20">
        <v>0</v>
      </c>
      <c r="J17" s="20">
        <v>1</v>
      </c>
      <c r="K17" s="20">
        <v>15</v>
      </c>
      <c r="L17" s="20">
        <v>1</v>
      </c>
      <c r="M17" s="20">
        <v>30</v>
      </c>
      <c r="N17" s="20">
        <v>0</v>
      </c>
      <c r="O17" s="63">
        <v>0</v>
      </c>
      <c r="P17" s="82" t="s">
        <v>76</v>
      </c>
      <c r="Q17" s="82" t="s">
        <v>76</v>
      </c>
      <c r="R17" s="56">
        <v>8</v>
      </c>
      <c r="S17" s="89">
        <v>71</v>
      </c>
    </row>
    <row r="18" spans="1:19" ht="24" customHeight="1">
      <c r="A18" s="38"/>
      <c r="B18" s="38" t="s">
        <v>94</v>
      </c>
      <c r="C18" s="47"/>
      <c r="D18" s="56">
        <f t="shared" si="6"/>
        <v>92</v>
      </c>
      <c r="E18" s="63">
        <f t="shared" si="6"/>
        <v>1440</v>
      </c>
      <c r="F18" s="20">
        <v>28</v>
      </c>
      <c r="G18" s="20">
        <v>97</v>
      </c>
      <c r="H18" s="20">
        <v>28</v>
      </c>
      <c r="I18" s="20">
        <v>225</v>
      </c>
      <c r="J18" s="20">
        <v>19</v>
      </c>
      <c r="K18" s="20">
        <v>298</v>
      </c>
      <c r="L18" s="20">
        <v>5</v>
      </c>
      <c r="M18" s="20">
        <v>134</v>
      </c>
      <c r="N18" s="20">
        <v>12</v>
      </c>
      <c r="O18" s="63">
        <v>686</v>
      </c>
      <c r="P18" s="82" t="s">
        <v>76</v>
      </c>
      <c r="Q18" s="82" t="s">
        <v>76</v>
      </c>
      <c r="R18" s="56">
        <v>104</v>
      </c>
      <c r="S18" s="89">
        <v>1405</v>
      </c>
    </row>
    <row r="19" spans="1:19" ht="24" customHeight="1">
      <c r="A19" s="38"/>
      <c r="B19" s="38" t="s">
        <v>93</v>
      </c>
      <c r="C19" s="49"/>
      <c r="D19" s="56">
        <f t="shared" si="6"/>
        <v>691</v>
      </c>
      <c r="E19" s="63">
        <f t="shared" si="6"/>
        <v>4144</v>
      </c>
      <c r="F19" s="20">
        <v>497</v>
      </c>
      <c r="G19" s="20">
        <v>1217</v>
      </c>
      <c r="H19" s="20">
        <v>97</v>
      </c>
      <c r="I19" s="20">
        <v>702</v>
      </c>
      <c r="J19" s="20">
        <v>65</v>
      </c>
      <c r="K19" s="20">
        <v>880</v>
      </c>
      <c r="L19" s="20">
        <v>16</v>
      </c>
      <c r="M19" s="20">
        <v>399</v>
      </c>
      <c r="N19" s="20">
        <v>16</v>
      </c>
      <c r="O19" s="63">
        <v>946</v>
      </c>
      <c r="P19" s="82" t="s">
        <v>76</v>
      </c>
      <c r="Q19" s="82" t="s">
        <v>76</v>
      </c>
      <c r="R19" s="56">
        <v>770</v>
      </c>
      <c r="S19" s="89">
        <v>4124</v>
      </c>
    </row>
    <row r="20" spans="1:19" ht="24" customHeight="1">
      <c r="A20" s="38"/>
      <c r="B20" s="38" t="s">
        <v>80</v>
      </c>
      <c r="C20" s="47"/>
      <c r="D20" s="56">
        <f t="shared" si="6"/>
        <v>54</v>
      </c>
      <c r="E20" s="63">
        <f t="shared" si="6"/>
        <v>659</v>
      </c>
      <c r="F20" s="20">
        <v>17</v>
      </c>
      <c r="G20" s="20">
        <v>43</v>
      </c>
      <c r="H20" s="20">
        <v>14</v>
      </c>
      <c r="I20" s="20">
        <v>94</v>
      </c>
      <c r="J20" s="20">
        <v>11</v>
      </c>
      <c r="K20" s="20">
        <v>152</v>
      </c>
      <c r="L20" s="20">
        <v>8</v>
      </c>
      <c r="M20" s="20">
        <v>189</v>
      </c>
      <c r="N20" s="20">
        <v>4</v>
      </c>
      <c r="O20" s="63">
        <v>181</v>
      </c>
      <c r="P20" s="82" t="s">
        <v>76</v>
      </c>
      <c r="Q20" s="82" t="s">
        <v>76</v>
      </c>
      <c r="R20" s="56">
        <v>57</v>
      </c>
      <c r="S20" s="89">
        <v>628</v>
      </c>
    </row>
    <row r="21" spans="1:19" ht="24" customHeight="1">
      <c r="A21" s="38"/>
      <c r="B21" s="38" t="s">
        <v>18</v>
      </c>
      <c r="C21" s="47"/>
      <c r="D21" s="56">
        <f t="shared" si="6"/>
        <v>110</v>
      </c>
      <c r="E21" s="63">
        <f t="shared" si="6"/>
        <v>378</v>
      </c>
      <c r="F21" s="20">
        <v>100</v>
      </c>
      <c r="G21" s="20">
        <v>178</v>
      </c>
      <c r="H21" s="20">
        <v>5</v>
      </c>
      <c r="I21" s="20">
        <v>36</v>
      </c>
      <c r="J21" s="20">
        <v>3</v>
      </c>
      <c r="K21" s="20">
        <v>39</v>
      </c>
      <c r="L21" s="20">
        <v>0</v>
      </c>
      <c r="M21" s="20">
        <v>0</v>
      </c>
      <c r="N21" s="20">
        <v>2</v>
      </c>
      <c r="O21" s="63">
        <v>125</v>
      </c>
      <c r="P21" s="82" t="s">
        <v>76</v>
      </c>
      <c r="Q21" s="82" t="s">
        <v>76</v>
      </c>
      <c r="R21" s="56">
        <v>104</v>
      </c>
      <c r="S21" s="89">
        <v>300</v>
      </c>
    </row>
    <row r="22" spans="1:19" ht="24" customHeight="1">
      <c r="A22" s="38"/>
      <c r="B22" s="38" t="s">
        <v>89</v>
      </c>
      <c r="C22" s="47"/>
      <c r="D22" s="56">
        <f t="shared" si="6"/>
        <v>85</v>
      </c>
      <c r="E22" s="63">
        <f t="shared" si="6"/>
        <v>446</v>
      </c>
      <c r="F22" s="20">
        <v>68</v>
      </c>
      <c r="G22" s="20">
        <v>146</v>
      </c>
      <c r="H22" s="20">
        <v>8</v>
      </c>
      <c r="I22" s="20">
        <v>62</v>
      </c>
      <c r="J22" s="20">
        <v>7</v>
      </c>
      <c r="K22" s="20">
        <v>103</v>
      </c>
      <c r="L22" s="20">
        <v>1</v>
      </c>
      <c r="M22" s="20">
        <v>26</v>
      </c>
      <c r="N22" s="20">
        <v>1</v>
      </c>
      <c r="O22" s="63">
        <v>109</v>
      </c>
      <c r="P22" s="82" t="s">
        <v>76</v>
      </c>
      <c r="Q22" s="82" t="s">
        <v>76</v>
      </c>
      <c r="R22" s="56">
        <v>76</v>
      </c>
      <c r="S22" s="89">
        <v>320</v>
      </c>
    </row>
    <row r="23" spans="1:19" ht="24" customHeight="1">
      <c r="A23" s="38"/>
      <c r="B23" s="38" t="s">
        <v>84</v>
      </c>
      <c r="C23" s="47"/>
      <c r="D23" s="56">
        <f t="shared" si="6"/>
        <v>273</v>
      </c>
      <c r="E23" s="63">
        <f t="shared" si="6"/>
        <v>1437</v>
      </c>
      <c r="F23" s="20">
        <v>211</v>
      </c>
      <c r="G23" s="20">
        <v>550</v>
      </c>
      <c r="H23" s="20">
        <v>29</v>
      </c>
      <c r="I23" s="20">
        <v>217</v>
      </c>
      <c r="J23" s="20">
        <v>21</v>
      </c>
      <c r="K23" s="20">
        <v>300</v>
      </c>
      <c r="L23" s="20">
        <v>8</v>
      </c>
      <c r="M23" s="20">
        <v>172</v>
      </c>
      <c r="N23" s="20">
        <v>4</v>
      </c>
      <c r="O23" s="63">
        <v>198</v>
      </c>
      <c r="P23" s="82" t="s">
        <v>76</v>
      </c>
      <c r="Q23" s="82" t="s">
        <v>76</v>
      </c>
      <c r="R23" s="56">
        <v>315</v>
      </c>
      <c r="S23" s="89">
        <v>1558</v>
      </c>
    </row>
    <row r="24" spans="1:19" ht="24" customHeight="1">
      <c r="A24" s="38"/>
      <c r="B24" s="38" t="s">
        <v>82</v>
      </c>
      <c r="C24" s="47"/>
      <c r="D24" s="56">
        <f t="shared" si="6"/>
        <v>259</v>
      </c>
      <c r="E24" s="63">
        <f t="shared" si="6"/>
        <v>680</v>
      </c>
      <c r="F24" s="20">
        <v>241</v>
      </c>
      <c r="G24" s="20">
        <v>419</v>
      </c>
      <c r="H24" s="20">
        <v>8</v>
      </c>
      <c r="I24" s="20">
        <v>46</v>
      </c>
      <c r="J24" s="20">
        <v>6</v>
      </c>
      <c r="K24" s="20">
        <v>101</v>
      </c>
      <c r="L24" s="20">
        <v>3</v>
      </c>
      <c r="M24" s="20">
        <v>74</v>
      </c>
      <c r="N24" s="20">
        <v>1</v>
      </c>
      <c r="O24" s="63">
        <v>40</v>
      </c>
      <c r="P24" s="82" t="s">
        <v>76</v>
      </c>
      <c r="Q24" s="82" t="s">
        <v>76</v>
      </c>
      <c r="R24" s="56">
        <v>284</v>
      </c>
      <c r="S24" s="89">
        <v>781</v>
      </c>
    </row>
    <row r="25" spans="1:19" ht="24" customHeight="1">
      <c r="A25" s="38"/>
      <c r="B25" s="38" t="s">
        <v>40</v>
      </c>
      <c r="C25" s="47"/>
      <c r="D25" s="56">
        <f t="shared" si="6"/>
        <v>73</v>
      </c>
      <c r="E25" s="63">
        <f t="shared" si="6"/>
        <v>528</v>
      </c>
      <c r="F25" s="20">
        <v>55</v>
      </c>
      <c r="G25" s="20">
        <v>103</v>
      </c>
      <c r="H25" s="20">
        <v>7</v>
      </c>
      <c r="I25" s="20">
        <v>55</v>
      </c>
      <c r="J25" s="20">
        <v>4</v>
      </c>
      <c r="K25" s="20">
        <v>54</v>
      </c>
      <c r="L25" s="20">
        <v>5</v>
      </c>
      <c r="M25" s="20">
        <v>118</v>
      </c>
      <c r="N25" s="20">
        <v>2</v>
      </c>
      <c r="O25" s="63">
        <v>198</v>
      </c>
      <c r="P25" s="82" t="s">
        <v>76</v>
      </c>
      <c r="Q25" s="82" t="s">
        <v>76</v>
      </c>
      <c r="R25" s="56">
        <v>73</v>
      </c>
      <c r="S25" s="89">
        <v>483</v>
      </c>
    </row>
    <row r="26" spans="1:19" ht="24" customHeight="1">
      <c r="A26" s="38"/>
      <c r="B26" s="38" t="s">
        <v>54</v>
      </c>
      <c r="C26" s="47"/>
      <c r="D26" s="56">
        <f t="shared" si="6"/>
        <v>258</v>
      </c>
      <c r="E26" s="63">
        <f t="shared" si="6"/>
        <v>4419</v>
      </c>
      <c r="F26" s="20">
        <v>79</v>
      </c>
      <c r="G26" s="20">
        <v>229</v>
      </c>
      <c r="H26" s="20">
        <v>85</v>
      </c>
      <c r="I26" s="20">
        <v>669</v>
      </c>
      <c r="J26" s="20">
        <v>46</v>
      </c>
      <c r="K26" s="20">
        <v>730</v>
      </c>
      <c r="L26" s="20">
        <v>18</v>
      </c>
      <c r="M26" s="20">
        <v>445</v>
      </c>
      <c r="N26" s="20">
        <v>30</v>
      </c>
      <c r="O26" s="63">
        <v>2346</v>
      </c>
      <c r="P26" s="82" t="s">
        <v>76</v>
      </c>
      <c r="Q26" s="82" t="s">
        <v>76</v>
      </c>
      <c r="R26" s="56">
        <v>221</v>
      </c>
      <c r="S26" s="89">
        <v>4104</v>
      </c>
    </row>
    <row r="27" spans="1:19" ht="24" customHeight="1">
      <c r="A27" s="38"/>
      <c r="B27" s="38" t="s">
        <v>57</v>
      </c>
      <c r="C27" s="47"/>
      <c r="D27" s="56">
        <f t="shared" si="6"/>
        <v>38</v>
      </c>
      <c r="E27" s="63">
        <f t="shared" si="6"/>
        <v>580</v>
      </c>
      <c r="F27" s="20">
        <v>21</v>
      </c>
      <c r="G27" s="20">
        <v>94</v>
      </c>
      <c r="H27" s="20">
        <v>9</v>
      </c>
      <c r="I27" s="20">
        <v>51</v>
      </c>
      <c r="J27" s="20">
        <v>6</v>
      </c>
      <c r="K27" s="20">
        <v>89</v>
      </c>
      <c r="L27" s="20">
        <v>0</v>
      </c>
      <c r="M27" s="20">
        <v>0</v>
      </c>
      <c r="N27" s="20">
        <v>2</v>
      </c>
      <c r="O27" s="63">
        <v>346</v>
      </c>
      <c r="P27" s="82" t="s">
        <v>76</v>
      </c>
      <c r="Q27" s="82" t="s">
        <v>76</v>
      </c>
      <c r="R27" s="56">
        <v>42</v>
      </c>
      <c r="S27" s="89">
        <v>644</v>
      </c>
    </row>
    <row r="28" spans="1:19" ht="30" customHeight="1">
      <c r="A28" s="38"/>
      <c r="B28" s="41" t="s">
        <v>79</v>
      </c>
      <c r="C28" s="47"/>
      <c r="D28" s="56">
        <f t="shared" si="6"/>
        <v>237</v>
      </c>
      <c r="E28" s="63">
        <f t="shared" si="6"/>
        <v>1410</v>
      </c>
      <c r="F28" s="20">
        <v>196</v>
      </c>
      <c r="G28" s="20">
        <v>377</v>
      </c>
      <c r="H28" s="20">
        <v>17</v>
      </c>
      <c r="I28" s="20">
        <v>141</v>
      </c>
      <c r="J28" s="20">
        <v>10</v>
      </c>
      <c r="K28" s="20">
        <v>150</v>
      </c>
      <c r="L28" s="20">
        <v>6</v>
      </c>
      <c r="M28" s="20">
        <v>149</v>
      </c>
      <c r="N28" s="20">
        <v>8</v>
      </c>
      <c r="O28" s="63">
        <v>593</v>
      </c>
      <c r="P28" s="20" t="s">
        <v>76</v>
      </c>
      <c r="Q28" s="82" t="s">
        <v>76</v>
      </c>
      <c r="R28" s="56">
        <v>212</v>
      </c>
      <c r="S28" s="89">
        <v>1515</v>
      </c>
    </row>
    <row r="29" spans="1:19" ht="30" customHeight="1">
      <c r="A29" s="40"/>
      <c r="B29" s="42" t="s">
        <v>78</v>
      </c>
      <c r="C29" s="50"/>
      <c r="D29" s="56">
        <f>SUM(P29:Q29)</f>
        <v>0</v>
      </c>
      <c r="E29" s="65" t="s">
        <v>76</v>
      </c>
      <c r="F29" s="21" t="s">
        <v>76</v>
      </c>
      <c r="G29" s="21" t="s">
        <v>76</v>
      </c>
      <c r="H29" s="21" t="s">
        <v>76</v>
      </c>
      <c r="I29" s="21" t="s">
        <v>76</v>
      </c>
      <c r="J29" s="21" t="s">
        <v>76</v>
      </c>
      <c r="K29" s="21" t="s">
        <v>76</v>
      </c>
      <c r="L29" s="21" t="s">
        <v>76</v>
      </c>
      <c r="M29" s="21" t="s">
        <v>76</v>
      </c>
      <c r="N29" s="21" t="s">
        <v>76</v>
      </c>
      <c r="O29" s="65" t="s">
        <v>76</v>
      </c>
      <c r="P29" s="21" t="s">
        <v>76</v>
      </c>
      <c r="Q29" s="21" t="s">
        <v>76</v>
      </c>
      <c r="R29" s="86" t="s">
        <v>76</v>
      </c>
      <c r="S29" s="90" t="s">
        <v>76</v>
      </c>
    </row>
    <row r="30" spans="1:19" ht="24" customHeight="1">
      <c r="A30" s="29" t="s">
        <v>52</v>
      </c>
      <c r="B30" s="41"/>
      <c r="C30" s="38"/>
      <c r="D30" s="58"/>
      <c r="E30" s="20"/>
      <c r="F30" s="20"/>
      <c r="G30" s="20"/>
      <c r="H30" s="20"/>
      <c r="I30" s="20"/>
      <c r="J30" s="20"/>
      <c r="K30" s="20"/>
      <c r="L30" s="20"/>
      <c r="M30" s="20"/>
      <c r="N30" s="20"/>
      <c r="O30" s="20"/>
      <c r="P30" s="20"/>
      <c r="Q30" s="85"/>
      <c r="R30" s="20"/>
      <c r="S30" s="89"/>
    </row>
    <row r="31" spans="1:19" s="31" customFormat="1" ht="18" customHeight="1">
      <c r="A31" s="31" t="s">
        <v>74</v>
      </c>
      <c r="D31" s="59"/>
      <c r="E31" s="30"/>
      <c r="F31" s="30"/>
      <c r="G31" s="30"/>
      <c r="H31" s="30"/>
      <c r="I31" s="30"/>
      <c r="J31" s="30"/>
      <c r="K31" s="30"/>
      <c r="L31" s="30"/>
      <c r="M31" s="30"/>
      <c r="N31" s="30"/>
      <c r="O31" s="30"/>
      <c r="S31" s="30"/>
    </row>
    <row r="32" spans="1:19">
      <c r="D32" s="59"/>
    </row>
    <row r="33" spans="4:4">
      <c r="D33" s="59"/>
    </row>
    <row r="34" spans="4:4">
      <c r="D34" s="59"/>
    </row>
    <row r="35" spans="4:4">
      <c r="D35" s="59"/>
    </row>
    <row r="36" spans="4:4">
      <c r="D36" s="59"/>
    </row>
    <row r="37" spans="4:4">
      <c r="D37" s="59"/>
    </row>
    <row r="38" spans="4:4">
      <c r="D38" s="59"/>
    </row>
    <row r="39" spans="4:4">
      <c r="D39" s="59"/>
    </row>
    <row r="40" spans="4:4">
      <c r="D40" s="59"/>
    </row>
    <row r="41" spans="4:4">
      <c r="D41" s="59"/>
    </row>
    <row r="42" spans="4:4">
      <c r="D42" s="59"/>
    </row>
    <row r="43" spans="4:4">
      <c r="D43" s="59"/>
    </row>
    <row r="44" spans="4:4">
      <c r="D44" s="59"/>
    </row>
    <row r="45" spans="4:4">
      <c r="D45" s="59"/>
    </row>
    <row r="46" spans="4:4">
      <c r="D46" s="59"/>
    </row>
  </sheetData>
  <mergeCells count="42">
    <mergeCell ref="A1:I1"/>
    <mergeCell ref="J1:Q1"/>
    <mergeCell ref="P2:Q2"/>
    <mergeCell ref="F3:I3"/>
    <mergeCell ref="J3:O3"/>
    <mergeCell ref="P3:Q3"/>
    <mergeCell ref="R3:S3"/>
    <mergeCell ref="F4:G4"/>
    <mergeCell ref="H4:I4"/>
    <mergeCell ref="J4:K4"/>
    <mergeCell ref="L4:M4"/>
    <mergeCell ref="N4:O4"/>
    <mergeCell ref="A6:C6"/>
    <mergeCell ref="A7:C7"/>
    <mergeCell ref="B8:C8"/>
    <mergeCell ref="B9:C9"/>
    <mergeCell ref="B10:C10"/>
    <mergeCell ref="A11:C11"/>
    <mergeCell ref="B12:C12"/>
    <mergeCell ref="B13:C13"/>
    <mergeCell ref="B14:C14"/>
    <mergeCell ref="A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C5"/>
    <mergeCell ref="D3:E4"/>
    <mergeCell ref="P4:P5"/>
    <mergeCell ref="Q4:Q5"/>
    <mergeCell ref="R4:R5"/>
    <mergeCell ref="S4:S5"/>
  </mergeCells>
  <phoneticPr fontId="3"/>
  <printOptions horizontalCentered="1"/>
  <pageMargins left="0.59055118110236227" right="0.55118110236220474" top="0.78740157480314965" bottom="0.39370078740157483" header="0.51181102362204722" footer="0.39370078740157483"/>
  <pageSetup paperSize="9" scale="81" firstPageNumber="37" fitToWidth="2" fitToHeight="0" orientation="portrait" usePrinterDefaults="1" useFirstPageNumber="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DB26"/>
  <sheetViews>
    <sheetView zoomScaleSheetLayoutView="100" workbookViewId="0">
      <pane ySplit="4" topLeftCell="A5" activePane="bottomLeft" state="frozen"/>
      <selection pane="bottomLeft" sqref="A1:I1"/>
    </sheetView>
  </sheetViews>
  <sheetFormatPr defaultRowHeight="13.5"/>
  <cols>
    <col min="1" max="1" width="11.125" style="29" customWidth="1"/>
    <col min="2" max="4" width="9.5" style="30" customWidth="1"/>
    <col min="5" max="9" width="9.5" style="29" customWidth="1"/>
    <col min="10" max="16384" width="9" style="29" customWidth="1"/>
  </cols>
  <sheetData>
    <row r="1" spans="1:106" ht="45" customHeight="1">
      <c r="A1" s="32" t="s">
        <v>149</v>
      </c>
      <c r="B1" s="32"/>
      <c r="C1" s="32"/>
      <c r="D1" s="32"/>
      <c r="E1" s="107"/>
      <c r="F1" s="107"/>
      <c r="G1" s="107"/>
      <c r="H1" s="107"/>
      <c r="I1" s="107"/>
      <c r="J1" s="112"/>
      <c r="K1" s="112"/>
      <c r="L1" s="112"/>
      <c r="M1" s="112"/>
      <c r="N1" s="112"/>
      <c r="O1" s="112"/>
      <c r="P1" s="112"/>
      <c r="Q1" s="112"/>
      <c r="R1" s="112"/>
    </row>
    <row r="2" spans="1:106" s="91" customFormat="1" ht="30" customHeight="1">
      <c r="A2" s="31" t="s">
        <v>148</v>
      </c>
      <c r="F2" s="109"/>
      <c r="G2" s="109"/>
      <c r="H2" s="110"/>
      <c r="I2" s="79" t="s">
        <v>16</v>
      </c>
      <c r="J2" s="79"/>
    </row>
    <row r="3" spans="1:106" ht="33" customHeight="1">
      <c r="A3" s="92"/>
      <c r="B3" s="66" t="s">
        <v>146</v>
      </c>
      <c r="C3" s="101"/>
      <c r="D3" s="66" t="s">
        <v>145</v>
      </c>
      <c r="E3" s="101"/>
      <c r="F3" s="66" t="s">
        <v>143</v>
      </c>
      <c r="G3" s="101"/>
      <c r="H3" s="66" t="s">
        <v>141</v>
      </c>
      <c r="I3" s="73"/>
    </row>
    <row r="4" spans="1:106" s="30" customFormat="1" ht="33" customHeight="1">
      <c r="A4" s="93"/>
      <c r="B4" s="97" t="s">
        <v>140</v>
      </c>
      <c r="C4" s="97" t="s">
        <v>138</v>
      </c>
      <c r="D4" s="105" t="s">
        <v>140</v>
      </c>
      <c r="E4" s="105" t="s">
        <v>138</v>
      </c>
      <c r="F4" s="105" t="s">
        <v>140</v>
      </c>
      <c r="G4" s="105" t="s">
        <v>138</v>
      </c>
      <c r="H4" s="105" t="s">
        <v>140</v>
      </c>
      <c r="I4" s="111" t="s">
        <v>138</v>
      </c>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row>
    <row r="5" spans="1:106" ht="39" customHeight="1">
      <c r="A5" s="94" t="s">
        <v>136</v>
      </c>
      <c r="B5" s="98">
        <f>SUM(D5+F5+H5)</f>
        <v>2996</v>
      </c>
      <c r="C5" s="102">
        <f>SUM(E5+G5+I5)</f>
        <v>33204</v>
      </c>
      <c r="D5" s="106">
        <f t="shared" ref="D5:I5" si="0">SUM(D7:D20)</f>
        <v>47</v>
      </c>
      <c r="E5" s="108">
        <f t="shared" si="0"/>
        <v>360</v>
      </c>
      <c r="F5" s="106">
        <f t="shared" si="0"/>
        <v>546</v>
      </c>
      <c r="G5" s="106">
        <f t="shared" si="0"/>
        <v>13033</v>
      </c>
      <c r="H5" s="106">
        <f t="shared" si="0"/>
        <v>2403</v>
      </c>
      <c r="I5" s="106">
        <f t="shared" si="0"/>
        <v>19811</v>
      </c>
    </row>
    <row r="6" spans="1:106" ht="7.5" customHeight="1">
      <c r="A6" s="59"/>
      <c r="B6" s="99"/>
      <c r="C6" s="103"/>
      <c r="D6" s="18"/>
      <c r="E6" s="18"/>
      <c r="F6" s="18"/>
      <c r="G6" s="18"/>
      <c r="H6" s="18"/>
      <c r="I6" s="18"/>
    </row>
    <row r="7" spans="1:106" ht="36" customHeight="1">
      <c r="A7" s="38" t="s">
        <v>12</v>
      </c>
      <c r="B7" s="99">
        <f t="shared" ref="B7:C20" si="1">SUM(D7+F7+H7)</f>
        <v>769</v>
      </c>
      <c r="C7" s="103">
        <f t="shared" si="1"/>
        <v>11875</v>
      </c>
      <c r="D7" s="18">
        <v>0</v>
      </c>
      <c r="E7" s="18">
        <v>0</v>
      </c>
      <c r="F7" s="18">
        <v>69</v>
      </c>
      <c r="G7" s="18">
        <v>5075</v>
      </c>
      <c r="H7" s="18">
        <v>700</v>
      </c>
      <c r="I7" s="18">
        <v>6800</v>
      </c>
    </row>
    <row r="8" spans="1:106" ht="36" customHeight="1">
      <c r="A8" s="38" t="s">
        <v>135</v>
      </c>
      <c r="B8" s="99">
        <f t="shared" si="1"/>
        <v>419</v>
      </c>
      <c r="C8" s="103">
        <f t="shared" si="1"/>
        <v>3529</v>
      </c>
      <c r="D8" s="18">
        <v>3</v>
      </c>
      <c r="E8" s="18">
        <v>15</v>
      </c>
      <c r="F8" s="18">
        <v>74</v>
      </c>
      <c r="G8" s="18">
        <v>899</v>
      </c>
      <c r="H8" s="18">
        <v>342</v>
      </c>
      <c r="I8" s="18">
        <v>2615</v>
      </c>
    </row>
    <row r="9" spans="1:106" ht="36" customHeight="1">
      <c r="A9" s="38" t="s">
        <v>134</v>
      </c>
      <c r="B9" s="99">
        <f t="shared" si="1"/>
        <v>195</v>
      </c>
      <c r="C9" s="103">
        <f t="shared" si="1"/>
        <v>2259</v>
      </c>
      <c r="D9" s="18">
        <v>4</v>
      </c>
      <c r="E9" s="18">
        <v>34</v>
      </c>
      <c r="F9" s="18">
        <v>48</v>
      </c>
      <c r="G9" s="18">
        <v>838</v>
      </c>
      <c r="H9" s="18">
        <v>143</v>
      </c>
      <c r="I9" s="18">
        <v>1387</v>
      </c>
    </row>
    <row r="10" spans="1:106" ht="36" customHeight="1">
      <c r="A10" s="38" t="s">
        <v>133</v>
      </c>
      <c r="B10" s="99">
        <f t="shared" si="1"/>
        <v>75</v>
      </c>
      <c r="C10" s="103">
        <f t="shared" si="1"/>
        <v>365</v>
      </c>
      <c r="D10" s="18">
        <v>5</v>
      </c>
      <c r="E10" s="18">
        <v>37</v>
      </c>
      <c r="F10" s="18">
        <v>11</v>
      </c>
      <c r="G10" s="18">
        <v>48</v>
      </c>
      <c r="H10" s="18">
        <v>59</v>
      </c>
      <c r="I10" s="18">
        <v>280</v>
      </c>
    </row>
    <row r="11" spans="1:106" ht="36" customHeight="1">
      <c r="A11" s="38" t="s">
        <v>132</v>
      </c>
      <c r="B11" s="99">
        <f t="shared" si="1"/>
        <v>83</v>
      </c>
      <c r="C11" s="103">
        <f t="shared" si="1"/>
        <v>510</v>
      </c>
      <c r="D11" s="18">
        <v>3</v>
      </c>
      <c r="E11" s="18">
        <v>25</v>
      </c>
      <c r="F11" s="18">
        <v>24</v>
      </c>
      <c r="G11" s="18">
        <v>135</v>
      </c>
      <c r="H11" s="18">
        <v>56</v>
      </c>
      <c r="I11" s="18">
        <v>350</v>
      </c>
    </row>
    <row r="12" spans="1:106" ht="36" customHeight="1">
      <c r="A12" s="38" t="s">
        <v>129</v>
      </c>
      <c r="B12" s="99">
        <f t="shared" si="1"/>
        <v>112</v>
      </c>
      <c r="C12" s="103">
        <f t="shared" si="1"/>
        <v>1035</v>
      </c>
      <c r="D12" s="18">
        <v>7</v>
      </c>
      <c r="E12" s="18">
        <v>107</v>
      </c>
      <c r="F12" s="18">
        <v>32</v>
      </c>
      <c r="G12" s="18">
        <v>539</v>
      </c>
      <c r="H12" s="18">
        <v>73</v>
      </c>
      <c r="I12" s="18">
        <v>389</v>
      </c>
    </row>
    <row r="13" spans="1:106" ht="36" customHeight="1">
      <c r="A13" s="38" t="s">
        <v>127</v>
      </c>
      <c r="B13" s="99">
        <f t="shared" si="1"/>
        <v>123</v>
      </c>
      <c r="C13" s="103">
        <f t="shared" si="1"/>
        <v>1060</v>
      </c>
      <c r="D13" s="18">
        <v>4</v>
      </c>
      <c r="E13" s="18">
        <v>18</v>
      </c>
      <c r="F13" s="18">
        <v>26</v>
      </c>
      <c r="G13" s="18">
        <v>290</v>
      </c>
      <c r="H13" s="18">
        <v>93</v>
      </c>
      <c r="I13" s="18">
        <v>752</v>
      </c>
    </row>
    <row r="14" spans="1:106" ht="36" customHeight="1">
      <c r="A14" s="38" t="s">
        <v>7</v>
      </c>
      <c r="B14" s="99">
        <f t="shared" si="1"/>
        <v>56</v>
      </c>
      <c r="C14" s="103">
        <f t="shared" si="1"/>
        <v>292</v>
      </c>
      <c r="D14" s="18">
        <v>4</v>
      </c>
      <c r="E14" s="18">
        <v>31</v>
      </c>
      <c r="F14" s="18">
        <v>13</v>
      </c>
      <c r="G14" s="18">
        <v>73</v>
      </c>
      <c r="H14" s="18">
        <v>39</v>
      </c>
      <c r="I14" s="18">
        <v>188</v>
      </c>
    </row>
    <row r="15" spans="1:106" ht="36" customHeight="1">
      <c r="A15" s="38" t="s">
        <v>126</v>
      </c>
      <c r="B15" s="99">
        <f t="shared" si="1"/>
        <v>70</v>
      </c>
      <c r="C15" s="103">
        <f t="shared" si="1"/>
        <v>514</v>
      </c>
      <c r="D15" s="18">
        <v>2</v>
      </c>
      <c r="E15" s="18">
        <v>20</v>
      </c>
      <c r="F15" s="18">
        <v>19</v>
      </c>
      <c r="G15" s="18">
        <v>126</v>
      </c>
      <c r="H15" s="18">
        <v>49</v>
      </c>
      <c r="I15" s="18">
        <v>368</v>
      </c>
    </row>
    <row r="16" spans="1:106" ht="36" customHeight="1">
      <c r="A16" s="38" t="s">
        <v>86</v>
      </c>
      <c r="B16" s="99">
        <f t="shared" si="1"/>
        <v>123</v>
      </c>
      <c r="C16" s="103">
        <f t="shared" si="1"/>
        <v>4434</v>
      </c>
      <c r="D16" s="18">
        <v>0</v>
      </c>
      <c r="E16" s="18">
        <v>0</v>
      </c>
      <c r="F16" s="18">
        <v>22</v>
      </c>
      <c r="G16" s="18">
        <v>3563</v>
      </c>
      <c r="H16" s="18">
        <v>101</v>
      </c>
      <c r="I16" s="18">
        <v>871</v>
      </c>
    </row>
    <row r="17" spans="1:9" ht="36" customHeight="1">
      <c r="A17" s="38" t="s">
        <v>125</v>
      </c>
      <c r="B17" s="99">
        <f t="shared" si="1"/>
        <v>139</v>
      </c>
      <c r="C17" s="103">
        <f t="shared" si="1"/>
        <v>1888</v>
      </c>
      <c r="D17" s="18">
        <v>0</v>
      </c>
      <c r="E17" s="18">
        <v>0</v>
      </c>
      <c r="F17" s="18">
        <v>23</v>
      </c>
      <c r="G17" s="18">
        <v>267</v>
      </c>
      <c r="H17" s="18">
        <v>116</v>
      </c>
      <c r="I17" s="18">
        <v>1621</v>
      </c>
    </row>
    <row r="18" spans="1:9" ht="36" customHeight="1">
      <c r="A18" s="38" t="s">
        <v>19</v>
      </c>
      <c r="B18" s="99">
        <f t="shared" si="1"/>
        <v>98</v>
      </c>
      <c r="C18" s="103">
        <f t="shared" si="1"/>
        <v>550</v>
      </c>
      <c r="D18" s="18">
        <v>2</v>
      </c>
      <c r="E18" s="18">
        <v>2</v>
      </c>
      <c r="F18" s="18">
        <v>40</v>
      </c>
      <c r="G18" s="18">
        <v>194</v>
      </c>
      <c r="H18" s="18">
        <v>56</v>
      </c>
      <c r="I18" s="18">
        <v>354</v>
      </c>
    </row>
    <row r="19" spans="1:9" ht="36" customHeight="1">
      <c r="A19" s="38" t="s">
        <v>124</v>
      </c>
      <c r="B19" s="99">
        <f t="shared" si="1"/>
        <v>333</v>
      </c>
      <c r="C19" s="103">
        <f t="shared" si="1"/>
        <v>2245</v>
      </c>
      <c r="D19" s="18">
        <v>9</v>
      </c>
      <c r="E19" s="18">
        <v>30</v>
      </c>
      <c r="F19" s="18">
        <v>91</v>
      </c>
      <c r="G19" s="18">
        <v>624</v>
      </c>
      <c r="H19" s="18">
        <v>233</v>
      </c>
      <c r="I19" s="18">
        <v>1591</v>
      </c>
    </row>
    <row r="20" spans="1:9" ht="36" customHeight="1">
      <c r="A20" s="40" t="s">
        <v>123</v>
      </c>
      <c r="B20" s="100">
        <f t="shared" si="1"/>
        <v>401</v>
      </c>
      <c r="C20" s="104">
        <f t="shared" si="1"/>
        <v>2648</v>
      </c>
      <c r="D20" s="19">
        <v>4</v>
      </c>
      <c r="E20" s="19">
        <v>41</v>
      </c>
      <c r="F20" s="19">
        <v>54</v>
      </c>
      <c r="G20" s="19">
        <v>362</v>
      </c>
      <c r="H20" s="19">
        <v>343</v>
      </c>
      <c r="I20" s="19">
        <v>2245</v>
      </c>
    </row>
    <row r="21" spans="1:9" ht="24" customHeight="1">
      <c r="A21" s="29" t="s">
        <v>121</v>
      </c>
      <c r="B21" s="79"/>
      <c r="C21" s="79"/>
      <c r="D21" s="79"/>
    </row>
    <row r="22" spans="1:9" ht="24" customHeight="1">
      <c r="A22" s="95"/>
      <c r="B22" s="79">
        <f>SUM(B7:B20)</f>
        <v>2996</v>
      </c>
      <c r="C22" s="79">
        <f>SUM(C7:C20)</f>
        <v>33204</v>
      </c>
      <c r="D22" s="79"/>
    </row>
    <row r="23" spans="1:9" ht="24" customHeight="1">
      <c r="A23" s="95"/>
      <c r="B23" s="79"/>
      <c r="C23" s="79"/>
      <c r="D23" s="79"/>
    </row>
    <row r="24" spans="1:9" ht="24" customHeight="1">
      <c r="A24" s="95"/>
      <c r="B24" s="79"/>
      <c r="C24" s="79"/>
      <c r="D24" s="79"/>
    </row>
    <row r="25" spans="1:9" ht="24" customHeight="1">
      <c r="A25" s="95"/>
      <c r="B25" s="79"/>
      <c r="C25" s="79"/>
      <c r="D25" s="79"/>
    </row>
    <row r="26" spans="1:9" ht="24" customHeight="1">
      <c r="A26" s="95"/>
      <c r="B26" s="79"/>
      <c r="C26" s="79"/>
      <c r="D26" s="79"/>
    </row>
    <row r="27" spans="1:9" ht="24" customHeight="1"/>
    <row r="28" spans="1:9" ht="24" customHeight="1"/>
    <row r="29" spans="1:9" ht="24" customHeight="1"/>
    <row r="30" spans="1:9" ht="24" customHeight="1"/>
    <row r="31" spans="1:9" ht="24" customHeight="1"/>
    <row r="32" spans="1:9" ht="24" customHeight="1"/>
    <row r="33" ht="24" customHeight="1"/>
    <row r="34" ht="24" customHeight="1"/>
    <row r="35" ht="24" customHeight="1"/>
    <row r="36" ht="24" customHeight="1"/>
    <row r="37" ht="24" customHeight="1"/>
    <row r="38" ht="24" customHeight="1"/>
    <row r="39" ht="24" customHeight="1"/>
    <row r="40" ht="24" customHeight="1"/>
    <row r="41" ht="24" customHeight="1"/>
  </sheetData>
  <mergeCells count="5">
    <mergeCell ref="A1:I1"/>
    <mergeCell ref="B3:C3"/>
    <mergeCell ref="D3:E3"/>
    <mergeCell ref="F3:G3"/>
    <mergeCell ref="H3:I3"/>
  </mergeCells>
  <phoneticPr fontId="3"/>
  <printOptions horizontalCentered="1"/>
  <pageMargins left="0.59055118110236227" right="0.55118110236220474" top="0.78740157480314965" bottom="0.39370078740157483" header="0.51181102362204722" footer="0.39370078740157483"/>
  <pageSetup paperSize="9" scale="95" firstPageNumber="37" fitToWidth="1" fitToHeight="0" orientation="portrait" usePrinterDefaults="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28"/>
  <sheetViews>
    <sheetView zoomScaleSheetLayoutView="100" workbookViewId="0">
      <pane ySplit="4" topLeftCell="A5" activePane="bottomLeft" state="frozen"/>
      <selection pane="bottomLeft" sqref="A1:H1"/>
    </sheetView>
  </sheetViews>
  <sheetFormatPr defaultRowHeight="13.5"/>
  <cols>
    <col min="1" max="1" width="2.375" style="113" customWidth="1"/>
    <col min="2" max="2" width="7" style="114" customWidth="1"/>
    <col min="3" max="3" width="10.375" style="114" customWidth="1"/>
    <col min="4" max="6" width="10.375" style="115" customWidth="1"/>
    <col min="7" max="11" width="15.75" style="115" customWidth="1"/>
    <col min="12" max="12" width="15.75" style="113" customWidth="1"/>
    <col min="13" max="14" width="4.75" style="113" customWidth="1"/>
    <col min="15" max="16384" width="9" style="113" customWidth="1"/>
  </cols>
  <sheetData>
    <row r="1" spans="1:18" ht="44.25" customHeight="1">
      <c r="A1" s="116" t="s">
        <v>181</v>
      </c>
      <c r="B1" s="116"/>
      <c r="C1" s="116"/>
      <c r="D1" s="116"/>
      <c r="E1" s="116"/>
      <c r="F1" s="116"/>
      <c r="G1" s="116"/>
      <c r="H1" s="116"/>
      <c r="I1" s="116"/>
      <c r="J1" s="116"/>
      <c r="K1" s="116"/>
      <c r="L1" s="116"/>
      <c r="M1" s="116"/>
      <c r="N1" s="116"/>
      <c r="O1" s="140"/>
      <c r="P1" s="140"/>
      <c r="Q1" s="140"/>
      <c r="R1" s="140"/>
    </row>
    <row r="2" spans="1:18" s="114" customFormat="1" ht="30" customHeight="1">
      <c r="A2" s="117"/>
      <c r="B2" s="117"/>
      <c r="C2" s="117"/>
      <c r="D2" s="90"/>
      <c r="E2" s="89"/>
      <c r="F2" s="89"/>
      <c r="H2" s="21" t="s">
        <v>180</v>
      </c>
      <c r="I2" s="89"/>
      <c r="J2" s="89"/>
      <c r="L2" s="89"/>
    </row>
    <row r="3" spans="1:18" ht="24" customHeight="1">
      <c r="A3" s="118" t="s">
        <v>179</v>
      </c>
      <c r="B3" s="124"/>
      <c r="C3" s="128" t="s">
        <v>109</v>
      </c>
      <c r="D3" s="132"/>
      <c r="E3" s="134" t="s">
        <v>177</v>
      </c>
      <c r="F3" s="134"/>
      <c r="G3" s="134" t="s">
        <v>175</v>
      </c>
      <c r="H3" s="138"/>
    </row>
    <row r="4" spans="1:18" ht="30" customHeight="1">
      <c r="A4" s="119"/>
      <c r="B4" s="125"/>
      <c r="C4" s="129" t="s">
        <v>174</v>
      </c>
      <c r="D4" s="133" t="s">
        <v>173</v>
      </c>
      <c r="E4" s="135" t="s">
        <v>174</v>
      </c>
      <c r="F4" s="136" t="s">
        <v>173</v>
      </c>
      <c r="G4" s="137" t="s">
        <v>174</v>
      </c>
      <c r="H4" s="139" t="s">
        <v>173</v>
      </c>
    </row>
    <row r="5" spans="1:18" ht="30" customHeight="1">
      <c r="A5" s="120"/>
      <c r="B5" s="63" t="s">
        <v>112</v>
      </c>
      <c r="C5" s="130">
        <v>344</v>
      </c>
      <c r="D5" s="115">
        <v>141</v>
      </c>
      <c r="E5" s="89">
        <v>8307</v>
      </c>
      <c r="F5" s="89">
        <v>7226</v>
      </c>
      <c r="G5" s="89">
        <v>36397413</v>
      </c>
      <c r="H5" s="115">
        <v>36288771</v>
      </c>
    </row>
    <row r="6" spans="1:18" ht="30" customHeight="1">
      <c r="A6" s="120"/>
      <c r="B6" s="63" t="s">
        <v>172</v>
      </c>
      <c r="C6" s="89"/>
      <c r="D6" s="115">
        <v>195</v>
      </c>
      <c r="E6" s="89"/>
      <c r="F6" s="89">
        <v>8088</v>
      </c>
      <c r="G6" s="89"/>
      <c r="H6" s="115">
        <v>37128696</v>
      </c>
    </row>
    <row r="7" spans="1:18" ht="30" customHeight="1">
      <c r="A7" s="120"/>
      <c r="B7" s="63" t="s">
        <v>170</v>
      </c>
      <c r="C7" s="89"/>
      <c r="D7" s="89">
        <v>181</v>
      </c>
      <c r="E7" s="89"/>
      <c r="F7" s="89">
        <v>8978</v>
      </c>
      <c r="G7" s="89"/>
      <c r="H7" s="89">
        <v>37924758</v>
      </c>
    </row>
    <row r="8" spans="1:18" ht="30" customHeight="1">
      <c r="A8" s="120"/>
      <c r="B8" s="63" t="s">
        <v>167</v>
      </c>
      <c r="C8" s="89">
        <v>298</v>
      </c>
      <c r="D8" s="89">
        <v>173</v>
      </c>
      <c r="E8" s="89">
        <v>9489</v>
      </c>
      <c r="F8" s="89">
        <v>9238</v>
      </c>
      <c r="G8" s="89">
        <v>40061571</v>
      </c>
      <c r="H8" s="89">
        <v>39866538</v>
      </c>
    </row>
    <row r="9" spans="1:18" ht="30" customHeight="1">
      <c r="A9" s="120"/>
      <c r="B9" s="63" t="s">
        <v>166</v>
      </c>
      <c r="C9" s="89"/>
      <c r="D9" s="89">
        <v>153</v>
      </c>
      <c r="E9" s="89"/>
      <c r="F9" s="89">
        <v>9008</v>
      </c>
      <c r="G9" s="89"/>
      <c r="H9" s="89">
        <v>29736590</v>
      </c>
    </row>
    <row r="10" spans="1:18" ht="30" customHeight="1">
      <c r="A10" s="120"/>
      <c r="B10" s="63" t="s">
        <v>164</v>
      </c>
      <c r="C10" s="89"/>
      <c r="D10" s="89">
        <v>147</v>
      </c>
      <c r="E10" s="89"/>
      <c r="F10" s="89">
        <v>9139</v>
      </c>
      <c r="G10" s="89"/>
      <c r="H10" s="89">
        <v>33451543</v>
      </c>
    </row>
    <row r="11" spans="1:18" ht="30" customHeight="1">
      <c r="A11" s="120"/>
      <c r="B11" s="63" t="s">
        <v>163</v>
      </c>
      <c r="C11" s="89"/>
      <c r="D11" s="89">
        <v>142</v>
      </c>
      <c r="E11" s="89"/>
      <c r="F11" s="89">
        <v>9487</v>
      </c>
      <c r="G11" s="89"/>
      <c r="H11" s="89">
        <v>26507773</v>
      </c>
    </row>
    <row r="12" spans="1:18" ht="30" customHeight="1">
      <c r="A12" s="120"/>
      <c r="B12" s="63" t="s">
        <v>162</v>
      </c>
      <c r="C12" s="130"/>
      <c r="D12" s="89">
        <v>134</v>
      </c>
      <c r="E12" s="89"/>
      <c r="F12" s="89">
        <v>9502</v>
      </c>
      <c r="G12" s="89"/>
      <c r="H12" s="89">
        <v>27845370</v>
      </c>
    </row>
    <row r="13" spans="1:18" ht="30" customHeight="1">
      <c r="A13" s="120"/>
      <c r="B13" s="63" t="s">
        <v>161</v>
      </c>
      <c r="C13" s="130"/>
      <c r="D13" s="89">
        <v>126</v>
      </c>
      <c r="E13" s="89"/>
      <c r="F13" s="89">
        <v>9398</v>
      </c>
      <c r="G13" s="89"/>
      <c r="H13" s="89">
        <v>30343238</v>
      </c>
    </row>
    <row r="14" spans="1:18" ht="30" customHeight="1">
      <c r="A14" s="120"/>
      <c r="B14" s="63" t="s">
        <v>4</v>
      </c>
      <c r="C14" s="130"/>
      <c r="D14" s="89">
        <v>128</v>
      </c>
      <c r="E14" s="89"/>
      <c r="F14" s="89">
        <v>9907</v>
      </c>
      <c r="G14" s="89"/>
      <c r="H14" s="89">
        <v>30290779</v>
      </c>
    </row>
    <row r="15" spans="1:18" ht="30" customHeight="1">
      <c r="A15" s="120"/>
      <c r="B15" s="63" t="s">
        <v>160</v>
      </c>
      <c r="C15" s="130"/>
      <c r="D15" s="89">
        <v>115</v>
      </c>
      <c r="E15" s="89"/>
      <c r="F15" s="89">
        <v>10278</v>
      </c>
      <c r="G15" s="89"/>
      <c r="H15" s="89">
        <v>30526604</v>
      </c>
    </row>
    <row r="16" spans="1:18" ht="30" customHeight="1">
      <c r="A16" s="120"/>
      <c r="B16" s="63" t="s">
        <v>159</v>
      </c>
      <c r="C16" s="130"/>
      <c r="D16" s="89">
        <v>117</v>
      </c>
      <c r="E16" s="89"/>
      <c r="F16" s="89">
        <v>10780</v>
      </c>
      <c r="G16" s="89"/>
      <c r="H16" s="89">
        <v>35167470</v>
      </c>
      <c r="I16" s="89"/>
    </row>
    <row r="17" spans="1:9" ht="30" customHeight="1">
      <c r="A17" s="120"/>
      <c r="B17" s="63" t="s">
        <v>158</v>
      </c>
      <c r="C17" s="130"/>
      <c r="D17" s="89">
        <v>113</v>
      </c>
      <c r="E17" s="89"/>
      <c r="F17" s="89">
        <v>10960</v>
      </c>
      <c r="G17" s="89"/>
      <c r="H17" s="89">
        <v>47872562</v>
      </c>
    </row>
    <row r="18" spans="1:9" ht="30" customHeight="1">
      <c r="A18" s="20" t="s">
        <v>157</v>
      </c>
      <c r="B18" s="126"/>
      <c r="C18" s="130"/>
      <c r="D18" s="89">
        <v>108</v>
      </c>
      <c r="E18" s="89"/>
      <c r="F18" s="89">
        <v>10730</v>
      </c>
      <c r="G18" s="89"/>
      <c r="H18" s="89">
        <v>49126650</v>
      </c>
    </row>
    <row r="19" spans="1:9" ht="30" customHeight="1">
      <c r="A19" s="20" t="s">
        <v>154</v>
      </c>
      <c r="B19" s="126"/>
      <c r="C19" s="130"/>
      <c r="D19" s="89">
        <v>102</v>
      </c>
      <c r="E19" s="89"/>
      <c r="F19" s="89">
        <v>10729</v>
      </c>
      <c r="G19" s="89"/>
      <c r="H19" s="89">
        <v>44706998</v>
      </c>
    </row>
    <row r="20" spans="1:9" ht="30" customHeight="1">
      <c r="A20" s="20" t="s">
        <v>153</v>
      </c>
      <c r="B20" s="126"/>
      <c r="C20" s="130"/>
      <c r="D20" s="89">
        <v>100</v>
      </c>
      <c r="E20" s="89"/>
      <c r="F20" s="89">
        <v>10760</v>
      </c>
      <c r="G20" s="89"/>
      <c r="H20" s="89">
        <v>43738998</v>
      </c>
    </row>
    <row r="21" spans="1:9" ht="30" customHeight="1">
      <c r="A21" s="21" t="s">
        <v>248</v>
      </c>
      <c r="B21" s="127"/>
      <c r="C21" s="131"/>
      <c r="D21" s="90">
        <v>100</v>
      </c>
      <c r="E21" s="90"/>
      <c r="F21" s="90">
        <v>11219</v>
      </c>
      <c r="G21" s="90"/>
      <c r="H21" s="90">
        <v>56564906</v>
      </c>
    </row>
    <row r="22" spans="1:9" ht="24" customHeight="1">
      <c r="A22" s="121" t="s">
        <v>128</v>
      </c>
      <c r="B22" s="121"/>
      <c r="C22" s="121"/>
      <c r="D22" s="121"/>
      <c r="E22" s="121"/>
      <c r="F22" s="121"/>
      <c r="G22" s="121"/>
      <c r="H22" s="121"/>
      <c r="I22" s="89" t="s">
        <v>150</v>
      </c>
    </row>
    <row r="23" spans="1:9" ht="18" customHeight="1">
      <c r="A23" s="122" t="s">
        <v>104</v>
      </c>
      <c r="B23" s="122"/>
      <c r="C23" s="122"/>
      <c r="D23" s="122"/>
      <c r="E23" s="122"/>
      <c r="F23" s="122"/>
      <c r="G23" s="122"/>
      <c r="H23" s="122"/>
      <c r="I23" s="89" t="s">
        <v>150</v>
      </c>
    </row>
    <row r="24" spans="1:9" ht="18" customHeight="1">
      <c r="A24" s="122" t="s">
        <v>151</v>
      </c>
      <c r="B24" s="122"/>
      <c r="C24" s="122"/>
      <c r="D24" s="122"/>
      <c r="E24" s="122"/>
      <c r="F24" s="122"/>
      <c r="G24" s="122"/>
      <c r="H24" s="122"/>
      <c r="I24" s="89" t="s">
        <v>150</v>
      </c>
    </row>
    <row r="25" spans="1:9" ht="18" customHeight="1">
      <c r="A25" s="123" t="s">
        <v>239</v>
      </c>
      <c r="B25" s="122"/>
      <c r="C25" s="122"/>
      <c r="D25" s="122"/>
      <c r="E25" s="122"/>
      <c r="F25" s="122"/>
      <c r="G25" s="122"/>
      <c r="H25" s="122"/>
      <c r="I25" s="89" t="s">
        <v>150</v>
      </c>
    </row>
    <row r="26" spans="1:9" ht="18" customHeight="1">
      <c r="A26" s="122" t="s">
        <v>71</v>
      </c>
      <c r="B26" s="122"/>
      <c r="C26" s="122"/>
      <c r="D26" s="122"/>
      <c r="E26" s="122"/>
      <c r="F26" s="122"/>
      <c r="G26" s="122"/>
      <c r="H26" s="122"/>
      <c r="I26" s="89" t="s">
        <v>150</v>
      </c>
    </row>
    <row r="27" spans="1:9" ht="15" customHeight="1">
      <c r="I27" s="89" t="s">
        <v>150</v>
      </c>
    </row>
    <row r="28" spans="1:9">
      <c r="I28" s="89" t="s">
        <v>150</v>
      </c>
    </row>
  </sheetData>
  <mergeCells count="15">
    <mergeCell ref="A1:H1"/>
    <mergeCell ref="A2:C2"/>
    <mergeCell ref="C3:D3"/>
    <mergeCell ref="E3:F3"/>
    <mergeCell ref="G3:H3"/>
    <mergeCell ref="A18:B18"/>
    <mergeCell ref="A19:B19"/>
    <mergeCell ref="A20:B20"/>
    <mergeCell ref="A21:B21"/>
    <mergeCell ref="A22:H22"/>
    <mergeCell ref="A23:H23"/>
    <mergeCell ref="A24:H24"/>
    <mergeCell ref="A25:H25"/>
    <mergeCell ref="A26:H26"/>
    <mergeCell ref="A3:B4"/>
  </mergeCells>
  <phoneticPr fontId="11"/>
  <printOptions horizontalCentered="1"/>
  <pageMargins left="0.59055118110236227" right="0.55118110236220474" top="0.78740157480314965" bottom="0.39370078740157483" header="0.51181102362204722" footer="0.39370078740157483"/>
  <pageSetup paperSize="9" firstPageNumber="37" fitToWidth="1" fitToHeight="0" orientation="portrait"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0"/>
  <sheetViews>
    <sheetView zoomScaleSheetLayoutView="100" workbookViewId="0">
      <selection sqref="A1:J1"/>
    </sheetView>
  </sheetViews>
  <sheetFormatPr defaultRowHeight="13.5"/>
  <cols>
    <col min="1" max="1" width="0.875" style="29" customWidth="1"/>
    <col min="2" max="2" width="9.375" style="29" customWidth="1"/>
    <col min="3" max="3" width="14.375" style="29" customWidth="1"/>
    <col min="4" max="4" width="0.875" style="29" customWidth="1"/>
    <col min="5" max="6" width="8.125" style="30" customWidth="1"/>
    <col min="7" max="8" width="12.5" style="30" customWidth="1"/>
    <col min="9" max="10" width="12.5" style="29" customWidth="1"/>
    <col min="11" max="16384" width="9" style="29" customWidth="1"/>
  </cols>
  <sheetData>
    <row r="1" spans="1:18" ht="44.25" customHeight="1">
      <c r="A1" s="32" t="s">
        <v>56</v>
      </c>
      <c r="B1" s="32"/>
      <c r="C1" s="32"/>
      <c r="D1" s="32"/>
      <c r="E1" s="32"/>
      <c r="F1" s="32"/>
      <c r="G1" s="32"/>
      <c r="H1" s="32"/>
      <c r="I1" s="32"/>
      <c r="J1" s="32"/>
      <c r="K1" s="169"/>
      <c r="L1" s="169"/>
      <c r="M1" s="169"/>
      <c r="N1" s="169"/>
      <c r="O1" s="169"/>
      <c r="P1" s="169"/>
      <c r="Q1" s="169"/>
      <c r="R1" s="169"/>
    </row>
    <row r="2" spans="1:18" s="31" customFormat="1" ht="30" customHeight="1">
      <c r="A2" s="141" t="s">
        <v>345</v>
      </c>
      <c r="J2" s="168" t="s">
        <v>209</v>
      </c>
      <c r="K2" s="79"/>
      <c r="L2" s="79"/>
    </row>
    <row r="3" spans="1:18" s="91" customFormat="1" ht="24" customHeight="1">
      <c r="A3" s="142" t="s">
        <v>208</v>
      </c>
      <c r="B3" s="142"/>
      <c r="C3" s="142"/>
      <c r="D3" s="150"/>
      <c r="E3" s="156" t="s">
        <v>207</v>
      </c>
      <c r="F3" s="162" t="s">
        <v>81</v>
      </c>
      <c r="G3" s="156" t="s">
        <v>206</v>
      </c>
      <c r="H3" s="166" t="s">
        <v>75</v>
      </c>
      <c r="I3" s="156" t="s">
        <v>205</v>
      </c>
      <c r="J3" s="166" t="s">
        <v>169</v>
      </c>
    </row>
    <row r="4" spans="1:18" ht="24" customHeight="1">
      <c r="A4" s="143"/>
      <c r="B4" s="143"/>
      <c r="C4" s="143"/>
      <c r="D4" s="151"/>
      <c r="E4" s="157"/>
      <c r="F4" s="163"/>
      <c r="G4" s="164"/>
      <c r="H4" s="167"/>
      <c r="I4" s="164"/>
      <c r="J4" s="167"/>
    </row>
    <row r="5" spans="1:18" ht="30" customHeight="1">
      <c r="A5" s="144"/>
      <c r="B5" s="144" t="s">
        <v>204</v>
      </c>
      <c r="C5" s="144"/>
      <c r="D5" s="152"/>
      <c r="E5" s="158">
        <v>100</v>
      </c>
      <c r="F5" s="158">
        <v>11219</v>
      </c>
      <c r="G5" s="158">
        <v>6471023</v>
      </c>
      <c r="H5" s="158">
        <v>43508470</v>
      </c>
      <c r="I5" s="158">
        <v>56564906</v>
      </c>
      <c r="J5" s="158">
        <v>14925061</v>
      </c>
    </row>
    <row r="6" spans="1:18" ht="30" customHeight="1">
      <c r="A6" s="145"/>
      <c r="B6" s="145" t="s">
        <v>203</v>
      </c>
      <c r="C6" s="145"/>
      <c r="D6" s="153"/>
      <c r="E6" s="159">
        <v>13</v>
      </c>
      <c r="F6" s="160">
        <v>568</v>
      </c>
      <c r="G6" s="159">
        <v>192058</v>
      </c>
      <c r="H6" s="159">
        <v>783524</v>
      </c>
      <c r="I6" s="159">
        <v>1213129</v>
      </c>
      <c r="J6" s="159">
        <v>404647</v>
      </c>
    </row>
    <row r="7" spans="1:18" ht="30" customHeight="1">
      <c r="A7" s="145"/>
      <c r="B7" s="145" t="s">
        <v>202</v>
      </c>
      <c r="C7" s="145"/>
      <c r="D7" s="153"/>
      <c r="E7" s="159">
        <v>2</v>
      </c>
      <c r="F7" s="160">
        <v>102</v>
      </c>
      <c r="G7" s="160" t="s">
        <v>184</v>
      </c>
      <c r="H7" s="160" t="s">
        <v>184</v>
      </c>
      <c r="I7" s="160" t="s">
        <v>184</v>
      </c>
      <c r="J7" s="160" t="s">
        <v>184</v>
      </c>
    </row>
    <row r="8" spans="1:18" ht="30" customHeight="1">
      <c r="A8" s="145"/>
      <c r="B8" s="145" t="s">
        <v>201</v>
      </c>
      <c r="C8" s="145"/>
      <c r="D8" s="153"/>
      <c r="E8" s="159">
        <v>3</v>
      </c>
      <c r="F8" s="160">
        <v>208</v>
      </c>
      <c r="G8" s="160">
        <v>80986</v>
      </c>
      <c r="H8" s="160">
        <v>1231946</v>
      </c>
      <c r="I8" s="160">
        <v>1288903</v>
      </c>
      <c r="J8" s="160">
        <v>52253</v>
      </c>
    </row>
    <row r="9" spans="1:18" ht="30" customHeight="1">
      <c r="A9" s="145"/>
      <c r="B9" s="146" t="s">
        <v>77</v>
      </c>
      <c r="C9" s="145"/>
      <c r="D9" s="153"/>
      <c r="E9" s="159">
        <v>14</v>
      </c>
      <c r="F9" s="160">
        <v>169</v>
      </c>
      <c r="G9" s="159">
        <v>51517</v>
      </c>
      <c r="H9" s="159">
        <v>297667</v>
      </c>
      <c r="I9" s="159">
        <v>475798</v>
      </c>
      <c r="J9" s="159">
        <v>161935</v>
      </c>
    </row>
    <row r="10" spans="1:18" ht="30" customHeight="1">
      <c r="A10" s="145"/>
      <c r="B10" s="145" t="s">
        <v>200</v>
      </c>
      <c r="C10" s="145"/>
      <c r="D10" s="153"/>
      <c r="E10" s="159">
        <v>6</v>
      </c>
      <c r="F10" s="160">
        <v>61</v>
      </c>
      <c r="G10" s="159">
        <v>19435</v>
      </c>
      <c r="H10" s="159">
        <v>41090</v>
      </c>
      <c r="I10" s="159">
        <v>77265</v>
      </c>
      <c r="J10" s="159">
        <v>32939</v>
      </c>
    </row>
    <row r="11" spans="1:18" ht="30" customHeight="1">
      <c r="A11" s="145"/>
      <c r="B11" s="145" t="s">
        <v>198</v>
      </c>
      <c r="C11" s="145"/>
      <c r="D11" s="153"/>
      <c r="E11" s="159">
        <v>7</v>
      </c>
      <c r="F11" s="160">
        <v>624</v>
      </c>
      <c r="G11" s="159">
        <v>412570</v>
      </c>
      <c r="H11" s="159">
        <v>4142654</v>
      </c>
      <c r="I11" s="159">
        <v>4961778</v>
      </c>
      <c r="J11" s="159">
        <v>754750</v>
      </c>
    </row>
    <row r="12" spans="1:18" ht="30" customHeight="1">
      <c r="A12" s="145"/>
      <c r="B12" s="145" t="s">
        <v>197</v>
      </c>
      <c r="C12" s="145"/>
      <c r="D12" s="153"/>
      <c r="E12" s="159">
        <v>5</v>
      </c>
      <c r="F12" s="160">
        <v>50</v>
      </c>
      <c r="G12" s="159">
        <v>13472</v>
      </c>
      <c r="H12" s="159">
        <v>24892</v>
      </c>
      <c r="I12" s="159">
        <v>49540</v>
      </c>
      <c r="J12" s="159">
        <v>22407</v>
      </c>
    </row>
    <row r="13" spans="1:18" ht="30" customHeight="1">
      <c r="A13" s="145"/>
      <c r="B13" s="145" t="s">
        <v>88</v>
      </c>
      <c r="C13" s="145"/>
      <c r="D13" s="153"/>
      <c r="E13" s="159">
        <v>2</v>
      </c>
      <c r="F13" s="160">
        <v>112</v>
      </c>
      <c r="G13" s="160" t="s">
        <v>184</v>
      </c>
      <c r="H13" s="160" t="s">
        <v>184</v>
      </c>
      <c r="I13" s="160" t="s">
        <v>184</v>
      </c>
      <c r="J13" s="160" t="s">
        <v>184</v>
      </c>
    </row>
    <row r="14" spans="1:18" ht="30" customHeight="1">
      <c r="A14" s="145"/>
      <c r="B14" s="145" t="s">
        <v>196</v>
      </c>
      <c r="C14" s="145"/>
      <c r="D14" s="153"/>
      <c r="E14" s="160">
        <v>0</v>
      </c>
      <c r="F14" s="160">
        <v>0</v>
      </c>
      <c r="G14" s="160">
        <v>0</v>
      </c>
      <c r="H14" s="160">
        <v>0</v>
      </c>
      <c r="I14" s="160">
        <v>0</v>
      </c>
      <c r="J14" s="160">
        <v>0</v>
      </c>
    </row>
    <row r="15" spans="1:18" ht="30" customHeight="1">
      <c r="A15" s="145"/>
      <c r="B15" s="145" t="s">
        <v>83</v>
      </c>
      <c r="C15" s="145"/>
      <c r="D15" s="153"/>
      <c r="E15" s="159">
        <v>4</v>
      </c>
      <c r="F15" s="160">
        <v>38</v>
      </c>
      <c r="G15" s="160" t="s">
        <v>184</v>
      </c>
      <c r="H15" s="160" t="s">
        <v>184</v>
      </c>
      <c r="I15" s="160" t="s">
        <v>184</v>
      </c>
      <c r="J15" s="160" t="s">
        <v>184</v>
      </c>
    </row>
    <row r="16" spans="1:18" ht="30" customHeight="1">
      <c r="A16" s="145"/>
      <c r="B16" s="148" t="s">
        <v>193</v>
      </c>
      <c r="C16" s="148"/>
      <c r="D16" s="153"/>
      <c r="E16" s="159">
        <v>0</v>
      </c>
      <c r="F16" s="160">
        <v>0</v>
      </c>
      <c r="G16" s="160">
        <v>0</v>
      </c>
      <c r="H16" s="160">
        <v>0</v>
      </c>
      <c r="I16" s="160">
        <v>0</v>
      </c>
      <c r="J16" s="160">
        <v>0</v>
      </c>
    </row>
    <row r="17" spans="1:10" ht="30" customHeight="1">
      <c r="A17" s="145"/>
      <c r="B17" s="145" t="s">
        <v>192</v>
      </c>
      <c r="C17" s="145"/>
      <c r="D17" s="153"/>
      <c r="E17" s="159">
        <v>8</v>
      </c>
      <c r="F17" s="160">
        <v>171</v>
      </c>
      <c r="G17" s="159">
        <v>71649</v>
      </c>
      <c r="H17" s="159">
        <v>238198</v>
      </c>
      <c r="I17" s="159">
        <v>408780</v>
      </c>
      <c r="J17" s="159">
        <v>155372</v>
      </c>
    </row>
    <row r="18" spans="1:10" ht="30" customHeight="1">
      <c r="A18" s="145"/>
      <c r="B18" s="145" t="s">
        <v>191</v>
      </c>
      <c r="C18" s="145"/>
      <c r="D18" s="153"/>
      <c r="E18" s="159">
        <v>2</v>
      </c>
      <c r="F18" s="160">
        <v>251</v>
      </c>
      <c r="G18" s="160" t="s">
        <v>184</v>
      </c>
      <c r="H18" s="160" t="s">
        <v>184</v>
      </c>
      <c r="I18" s="160" t="s">
        <v>184</v>
      </c>
      <c r="J18" s="160" t="s">
        <v>184</v>
      </c>
    </row>
    <row r="19" spans="1:10" ht="30" customHeight="1">
      <c r="A19" s="145"/>
      <c r="B19" s="145" t="s">
        <v>58</v>
      </c>
      <c r="C19" s="145"/>
      <c r="D19" s="153"/>
      <c r="E19" s="159">
        <v>1</v>
      </c>
      <c r="F19" s="160">
        <v>4</v>
      </c>
      <c r="G19" s="160" t="s">
        <v>184</v>
      </c>
      <c r="H19" s="160" t="s">
        <v>184</v>
      </c>
      <c r="I19" s="160" t="s">
        <v>184</v>
      </c>
      <c r="J19" s="160" t="s">
        <v>184</v>
      </c>
    </row>
    <row r="20" spans="1:10" ht="30" customHeight="1">
      <c r="A20" s="145"/>
      <c r="B20" s="145" t="s">
        <v>190</v>
      </c>
      <c r="C20" s="145"/>
      <c r="D20" s="153"/>
      <c r="E20" s="159">
        <v>11</v>
      </c>
      <c r="F20" s="160">
        <v>166</v>
      </c>
      <c r="G20" s="160">
        <v>61616</v>
      </c>
      <c r="H20" s="160">
        <v>168454</v>
      </c>
      <c r="I20" s="160">
        <v>312346</v>
      </c>
      <c r="J20" s="160">
        <v>130852</v>
      </c>
    </row>
    <row r="21" spans="1:10" ht="30" customHeight="1">
      <c r="A21" s="145"/>
      <c r="B21" s="145" t="s">
        <v>188</v>
      </c>
      <c r="C21" s="145"/>
      <c r="D21" s="153"/>
      <c r="E21" s="159">
        <v>7</v>
      </c>
      <c r="F21" s="160">
        <v>125</v>
      </c>
      <c r="G21" s="160" t="s">
        <v>184</v>
      </c>
      <c r="H21" s="160" t="s">
        <v>184</v>
      </c>
      <c r="I21" s="160" t="s">
        <v>184</v>
      </c>
      <c r="J21" s="160" t="s">
        <v>184</v>
      </c>
    </row>
    <row r="22" spans="1:10" ht="30" customHeight="1">
      <c r="A22" s="145"/>
      <c r="B22" s="145" t="s">
        <v>32</v>
      </c>
      <c r="C22" s="145"/>
      <c r="D22" s="153"/>
      <c r="E22" s="159">
        <v>5</v>
      </c>
      <c r="F22" s="160">
        <v>216</v>
      </c>
      <c r="G22" s="160">
        <v>137595</v>
      </c>
      <c r="H22" s="160">
        <v>378325</v>
      </c>
      <c r="I22" s="160">
        <v>654172</v>
      </c>
      <c r="J22" s="160">
        <v>252601</v>
      </c>
    </row>
    <row r="23" spans="1:10" ht="30" customHeight="1">
      <c r="A23" s="146"/>
      <c r="B23" s="146" t="s">
        <v>186</v>
      </c>
      <c r="C23" s="146"/>
      <c r="D23" s="154"/>
      <c r="E23" s="159">
        <v>1</v>
      </c>
      <c r="F23" s="160">
        <v>4659</v>
      </c>
      <c r="G23" s="160" t="s">
        <v>184</v>
      </c>
      <c r="H23" s="160" t="s">
        <v>184</v>
      </c>
      <c r="I23" s="160" t="s">
        <v>184</v>
      </c>
      <c r="J23" s="160" t="s">
        <v>184</v>
      </c>
    </row>
    <row r="24" spans="1:10" ht="30" customHeight="1">
      <c r="A24" s="145"/>
      <c r="B24" s="145" t="s">
        <v>2</v>
      </c>
      <c r="C24" s="145"/>
      <c r="D24" s="153"/>
      <c r="E24" s="159">
        <v>4</v>
      </c>
      <c r="F24" s="160">
        <v>3665</v>
      </c>
      <c r="G24" s="160">
        <v>2314542</v>
      </c>
      <c r="H24" s="160">
        <v>6574126</v>
      </c>
      <c r="I24" s="160">
        <v>11255205</v>
      </c>
      <c r="J24" s="160">
        <v>5077773</v>
      </c>
    </row>
    <row r="25" spans="1:10" ht="30" customHeight="1">
      <c r="A25" s="145"/>
      <c r="B25" s="145" t="s">
        <v>185</v>
      </c>
      <c r="C25" s="145"/>
      <c r="D25" s="153"/>
      <c r="E25" s="159">
        <v>1</v>
      </c>
      <c r="F25" s="160">
        <v>5</v>
      </c>
      <c r="G25" s="160" t="s">
        <v>184</v>
      </c>
      <c r="H25" s="160" t="s">
        <v>184</v>
      </c>
      <c r="I25" s="160" t="s">
        <v>184</v>
      </c>
      <c r="J25" s="160" t="s">
        <v>184</v>
      </c>
    </row>
    <row r="26" spans="1:10" ht="30" customHeight="1">
      <c r="A26" s="147"/>
      <c r="B26" s="147" t="s">
        <v>182</v>
      </c>
      <c r="C26" s="147"/>
      <c r="D26" s="155"/>
      <c r="E26" s="161">
        <v>4</v>
      </c>
      <c r="F26" s="161">
        <v>25</v>
      </c>
      <c r="G26" s="160">
        <v>5177</v>
      </c>
      <c r="H26" s="160">
        <v>10326</v>
      </c>
      <c r="I26" s="160">
        <v>21199</v>
      </c>
      <c r="J26" s="160">
        <v>9885</v>
      </c>
    </row>
    <row r="27" spans="1:10" ht="24" customHeight="1">
      <c r="A27" s="121" t="s">
        <v>265</v>
      </c>
      <c r="C27" s="121"/>
      <c r="D27" s="121"/>
      <c r="E27" s="121"/>
      <c r="F27" s="121"/>
      <c r="G27" s="121"/>
      <c r="H27" s="121"/>
      <c r="I27" s="121"/>
      <c r="J27" s="121"/>
    </row>
    <row r="28" spans="1:10" ht="21" customHeight="1">
      <c r="A28" s="114"/>
      <c r="B28" s="113"/>
      <c r="C28" s="114"/>
      <c r="D28" s="114"/>
      <c r="E28" s="115"/>
      <c r="F28" s="115"/>
      <c r="G28" s="165"/>
      <c r="H28" s="165"/>
      <c r="I28" s="165"/>
      <c r="J28" s="165"/>
    </row>
    <row r="29" spans="1:10" ht="21" customHeight="1">
      <c r="I29" s="30"/>
      <c r="J29" s="30"/>
    </row>
    <row r="30" spans="1:10" ht="100.5" customHeight="1">
      <c r="B30" s="149" t="s">
        <v>258</v>
      </c>
      <c r="C30" s="149"/>
      <c r="D30" s="149"/>
      <c r="E30" s="149"/>
      <c r="F30" s="149"/>
      <c r="G30" s="149"/>
      <c r="H30" s="149"/>
      <c r="I30" s="149"/>
      <c r="J30" s="149"/>
    </row>
    <row r="31" spans="1:10" ht="24" customHeight="1"/>
    <row r="32" spans="1:10"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sheetData>
  <mergeCells count="32">
    <mergeCell ref="A1:J1"/>
    <mergeCell ref="K2:L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30:J30"/>
    <mergeCell ref="A3:D4"/>
    <mergeCell ref="E3:E4"/>
    <mergeCell ref="F3:F4"/>
    <mergeCell ref="G3:G4"/>
    <mergeCell ref="H3:H4"/>
    <mergeCell ref="I3:I4"/>
    <mergeCell ref="J3:J4"/>
  </mergeCells>
  <phoneticPr fontId="3"/>
  <printOptions horizontalCentered="1"/>
  <pageMargins left="0.59055118110236227" right="0.55118110236220474" top="0.78740157480314965" bottom="0.39370078740157483" header="0.51181102362204722" footer="0.39370078740157483"/>
  <pageSetup paperSize="9" scale="91" firstPageNumber="37" fitToWidth="1" fitToHeight="0" orientation="portrait" usePrinterDefaults="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28"/>
  <sheetViews>
    <sheetView zoomScaleSheetLayoutView="100" workbookViewId="0">
      <selection sqref="A1:N1"/>
    </sheetView>
  </sheetViews>
  <sheetFormatPr defaultRowHeight="13.5"/>
  <cols>
    <col min="1" max="1" width="0.875" style="31" customWidth="1"/>
    <col min="2" max="2" width="10.625" style="31" customWidth="1"/>
    <col min="3" max="3" width="13.125" style="31" customWidth="1"/>
    <col min="4" max="4" width="0.875" style="31" customWidth="1"/>
    <col min="5" max="12" width="6.625" style="31" customWidth="1"/>
    <col min="13" max="14" width="6.625" style="114" customWidth="1"/>
    <col min="15" max="16" width="6.625" style="31" customWidth="1"/>
    <col min="17" max="17" width="11.125" style="31" customWidth="1"/>
    <col min="18" max="16384" width="9" style="31" customWidth="1"/>
  </cols>
  <sheetData>
    <row r="1" spans="1:22" ht="45" customHeight="1">
      <c r="A1" s="32" t="s">
        <v>225</v>
      </c>
      <c r="B1" s="32"/>
      <c r="C1" s="32"/>
      <c r="D1" s="32"/>
      <c r="E1" s="32"/>
      <c r="F1" s="32"/>
      <c r="G1" s="32"/>
      <c r="H1" s="32"/>
      <c r="I1" s="32"/>
      <c r="J1" s="32"/>
      <c r="K1" s="32"/>
      <c r="L1" s="32"/>
      <c r="M1" s="32"/>
      <c r="N1" s="32"/>
      <c r="O1" s="32"/>
      <c r="P1" s="32"/>
      <c r="Q1" s="192"/>
      <c r="R1" s="192"/>
      <c r="S1" s="192"/>
      <c r="T1" s="192"/>
      <c r="U1" s="192"/>
      <c r="V1" s="192"/>
    </row>
    <row r="2" spans="1:22" ht="30" customHeight="1">
      <c r="A2" s="59"/>
      <c r="B2" s="117"/>
      <c r="C2" s="117"/>
      <c r="D2" s="59"/>
      <c r="G2" s="189"/>
      <c r="M2" s="21"/>
      <c r="N2" s="190" t="s">
        <v>223</v>
      </c>
      <c r="O2" s="79"/>
      <c r="P2" s="79"/>
    </row>
    <row r="3" spans="1:22" s="30" customFormat="1" ht="37.5" customHeight="1">
      <c r="A3" s="170"/>
      <c r="B3" s="177" t="s">
        <v>222</v>
      </c>
      <c r="C3" s="177"/>
      <c r="D3" s="182"/>
      <c r="E3" s="187" t="s">
        <v>221</v>
      </c>
      <c r="F3" s="187" t="s">
        <v>195</v>
      </c>
      <c r="G3" s="187" t="s">
        <v>142</v>
      </c>
      <c r="H3" s="187" t="s">
        <v>10</v>
      </c>
      <c r="I3" s="187" t="s">
        <v>219</v>
      </c>
      <c r="J3" s="187" t="s">
        <v>218</v>
      </c>
      <c r="K3" s="187" t="s">
        <v>217</v>
      </c>
      <c r="L3" s="187" t="s">
        <v>216</v>
      </c>
      <c r="M3" s="187" t="s">
        <v>215</v>
      </c>
      <c r="N3" s="187" t="s">
        <v>0</v>
      </c>
      <c r="O3" s="191"/>
      <c r="P3" s="191"/>
      <c r="Q3" s="30"/>
      <c r="R3" s="30"/>
      <c r="S3" s="30"/>
      <c r="T3" s="30"/>
      <c r="U3" s="30"/>
      <c r="V3" s="30"/>
    </row>
    <row r="4" spans="1:22" ht="33" customHeight="1">
      <c r="A4" s="171"/>
      <c r="B4" s="178" t="s">
        <v>204</v>
      </c>
      <c r="C4" s="178"/>
      <c r="D4" s="183"/>
      <c r="E4" s="188">
        <f>SUM(E5:E25)</f>
        <v>134</v>
      </c>
      <c r="F4" s="188">
        <f>SUM(F5:F25)</f>
        <v>126</v>
      </c>
      <c r="G4" s="188">
        <v>128</v>
      </c>
      <c r="H4" s="188">
        <f t="shared" ref="H4:M4" si="0">SUM(H5:H25)</f>
        <v>115</v>
      </c>
      <c r="I4" s="188">
        <f t="shared" si="0"/>
        <v>117</v>
      </c>
      <c r="J4" s="188">
        <f t="shared" si="0"/>
        <v>113</v>
      </c>
      <c r="K4" s="188">
        <f t="shared" si="0"/>
        <v>108</v>
      </c>
      <c r="L4" s="188">
        <f t="shared" si="0"/>
        <v>102</v>
      </c>
      <c r="M4" s="188">
        <f t="shared" si="0"/>
        <v>100</v>
      </c>
      <c r="N4" s="188">
        <v>100</v>
      </c>
      <c r="O4" s="20"/>
      <c r="P4" s="20"/>
    </row>
    <row r="5" spans="1:22" ht="28.5" customHeight="1">
      <c r="A5" s="172"/>
      <c r="B5" s="148" t="s">
        <v>203</v>
      </c>
      <c r="C5" s="148"/>
      <c r="D5" s="184"/>
      <c r="E5" s="82">
        <v>24</v>
      </c>
      <c r="F5" s="114">
        <v>23</v>
      </c>
      <c r="G5" s="114">
        <v>22</v>
      </c>
      <c r="H5" s="114">
        <v>16</v>
      </c>
      <c r="I5" s="114">
        <v>16</v>
      </c>
      <c r="J5" s="114">
        <v>15</v>
      </c>
      <c r="K5" s="114">
        <v>15</v>
      </c>
      <c r="L5" s="114">
        <v>12</v>
      </c>
      <c r="M5" s="114">
        <v>13</v>
      </c>
      <c r="N5" s="114">
        <v>13</v>
      </c>
      <c r="O5" s="159"/>
      <c r="P5" s="159"/>
    </row>
    <row r="6" spans="1:22" ht="28.5" customHeight="1">
      <c r="A6" s="172"/>
      <c r="B6" s="148" t="s">
        <v>202</v>
      </c>
      <c r="C6" s="148"/>
      <c r="D6" s="184"/>
      <c r="E6" s="82">
        <v>1</v>
      </c>
      <c r="F6" s="114">
        <v>1</v>
      </c>
      <c r="G6" s="114">
        <v>1</v>
      </c>
      <c r="H6" s="114">
        <v>1</v>
      </c>
      <c r="I6" s="114">
        <v>2</v>
      </c>
      <c r="J6" s="114">
        <v>2</v>
      </c>
      <c r="K6" s="114">
        <v>2</v>
      </c>
      <c r="L6" s="114">
        <v>2</v>
      </c>
      <c r="M6" s="114">
        <v>2</v>
      </c>
      <c r="N6" s="114">
        <v>2</v>
      </c>
      <c r="O6" s="159"/>
      <c r="P6" s="159"/>
    </row>
    <row r="7" spans="1:22" ht="28.5" customHeight="1">
      <c r="A7" s="172"/>
      <c r="B7" s="148" t="s">
        <v>201</v>
      </c>
      <c r="C7" s="148"/>
      <c r="D7" s="184"/>
      <c r="E7" s="82">
        <v>7</v>
      </c>
      <c r="F7" s="114">
        <v>6</v>
      </c>
      <c r="G7" s="114">
        <v>7</v>
      </c>
      <c r="H7" s="114">
        <v>6</v>
      </c>
      <c r="I7" s="114">
        <v>5</v>
      </c>
      <c r="J7" s="114">
        <v>5</v>
      </c>
      <c r="K7" s="114">
        <v>5</v>
      </c>
      <c r="L7" s="114">
        <v>3</v>
      </c>
      <c r="M7" s="114">
        <v>3</v>
      </c>
      <c r="N7" s="114">
        <v>3</v>
      </c>
      <c r="O7" s="159"/>
      <c r="P7" s="159"/>
    </row>
    <row r="8" spans="1:22" ht="28.5" customHeight="1">
      <c r="A8" s="172"/>
      <c r="B8" s="148" t="s">
        <v>77</v>
      </c>
      <c r="C8" s="148"/>
      <c r="D8" s="184"/>
      <c r="E8" s="82">
        <v>27</v>
      </c>
      <c r="F8" s="114">
        <v>23</v>
      </c>
      <c r="G8" s="114">
        <v>23</v>
      </c>
      <c r="H8" s="114">
        <v>22</v>
      </c>
      <c r="I8" s="114">
        <v>21</v>
      </c>
      <c r="J8" s="114">
        <v>21</v>
      </c>
      <c r="K8" s="114">
        <v>19</v>
      </c>
      <c r="L8" s="114">
        <v>15</v>
      </c>
      <c r="M8" s="114">
        <v>14</v>
      </c>
      <c r="N8" s="114">
        <v>14</v>
      </c>
      <c r="O8" s="159"/>
      <c r="P8" s="159"/>
    </row>
    <row r="9" spans="1:22" ht="28.5" customHeight="1">
      <c r="A9" s="172"/>
      <c r="B9" s="148" t="s">
        <v>200</v>
      </c>
      <c r="C9" s="148"/>
      <c r="D9" s="184"/>
      <c r="E9" s="82">
        <v>10</v>
      </c>
      <c r="F9" s="114">
        <v>9</v>
      </c>
      <c r="G9" s="114">
        <v>10</v>
      </c>
      <c r="H9" s="114">
        <v>7</v>
      </c>
      <c r="I9" s="114">
        <v>8</v>
      </c>
      <c r="J9" s="114">
        <v>7</v>
      </c>
      <c r="K9" s="114">
        <v>6</v>
      </c>
      <c r="L9" s="114">
        <v>5</v>
      </c>
      <c r="M9" s="114">
        <v>6</v>
      </c>
      <c r="N9" s="114">
        <v>6</v>
      </c>
      <c r="O9" s="159"/>
      <c r="P9" s="159"/>
    </row>
    <row r="10" spans="1:22" ht="28.5" customHeight="1">
      <c r="A10" s="172"/>
      <c r="B10" s="179" t="s">
        <v>130</v>
      </c>
      <c r="C10" s="148"/>
      <c r="D10" s="184"/>
      <c r="E10" s="82">
        <v>6</v>
      </c>
      <c r="F10" s="114">
        <v>6</v>
      </c>
      <c r="G10" s="114">
        <v>7</v>
      </c>
      <c r="H10" s="114">
        <v>6</v>
      </c>
      <c r="I10" s="114">
        <v>6</v>
      </c>
      <c r="J10" s="114">
        <v>6</v>
      </c>
      <c r="K10" s="114">
        <v>6</v>
      </c>
      <c r="L10" s="114">
        <v>8</v>
      </c>
      <c r="M10" s="114">
        <v>7</v>
      </c>
      <c r="N10" s="114">
        <v>7</v>
      </c>
      <c r="O10" s="159"/>
      <c r="P10" s="159"/>
    </row>
    <row r="11" spans="1:22" ht="28.5" customHeight="1">
      <c r="A11" s="172"/>
      <c r="B11" s="148" t="s">
        <v>197</v>
      </c>
      <c r="C11" s="148"/>
      <c r="D11" s="184"/>
      <c r="E11" s="82">
        <v>5</v>
      </c>
      <c r="F11" s="114">
        <v>6</v>
      </c>
      <c r="G11" s="114">
        <v>6</v>
      </c>
      <c r="H11" s="114">
        <v>5</v>
      </c>
      <c r="I11" s="114">
        <v>6</v>
      </c>
      <c r="J11" s="114">
        <v>6</v>
      </c>
      <c r="K11" s="114">
        <v>6</v>
      </c>
      <c r="L11" s="114">
        <v>5</v>
      </c>
      <c r="M11" s="114">
        <v>5</v>
      </c>
      <c r="N11" s="114">
        <v>5</v>
      </c>
      <c r="O11" s="159"/>
      <c r="P11" s="159"/>
    </row>
    <row r="12" spans="1:22" ht="28.5" customHeight="1">
      <c r="A12" s="172"/>
      <c r="B12" s="148" t="s">
        <v>88</v>
      </c>
      <c r="C12" s="148"/>
      <c r="D12" s="184"/>
      <c r="E12" s="82">
        <v>3</v>
      </c>
      <c r="F12" s="114">
        <v>4</v>
      </c>
      <c r="G12" s="114">
        <v>1</v>
      </c>
      <c r="H12" s="114">
        <v>2</v>
      </c>
      <c r="I12" s="114">
        <v>2</v>
      </c>
      <c r="J12" s="114">
        <v>3</v>
      </c>
      <c r="K12" s="114">
        <v>3</v>
      </c>
      <c r="L12" s="114">
        <v>3</v>
      </c>
      <c r="M12" s="114">
        <v>1</v>
      </c>
      <c r="N12" s="114">
        <v>2</v>
      </c>
      <c r="O12" s="159"/>
      <c r="P12" s="159"/>
    </row>
    <row r="13" spans="1:22" ht="28.5" customHeight="1">
      <c r="A13" s="172"/>
      <c r="B13" s="145" t="s">
        <v>196</v>
      </c>
      <c r="C13" s="145"/>
      <c r="D13" s="184"/>
      <c r="E13" s="82">
        <v>0</v>
      </c>
      <c r="F13" s="114">
        <v>0</v>
      </c>
      <c r="G13" s="114">
        <v>0</v>
      </c>
      <c r="H13" s="114">
        <v>0</v>
      </c>
      <c r="I13" s="114">
        <v>0</v>
      </c>
      <c r="J13" s="114">
        <v>0</v>
      </c>
      <c r="K13" s="114">
        <v>0</v>
      </c>
      <c r="L13" s="114">
        <v>0</v>
      </c>
      <c r="M13" s="114">
        <v>0</v>
      </c>
      <c r="N13" s="114">
        <v>0</v>
      </c>
      <c r="O13" s="159"/>
      <c r="P13" s="159"/>
    </row>
    <row r="14" spans="1:22" ht="28.5" customHeight="1">
      <c r="A14" s="172"/>
      <c r="B14" s="148" t="s">
        <v>83</v>
      </c>
      <c r="C14" s="148"/>
      <c r="D14" s="184"/>
      <c r="E14" s="82">
        <v>3</v>
      </c>
      <c r="F14" s="114">
        <v>1</v>
      </c>
      <c r="G14" s="114">
        <v>2</v>
      </c>
      <c r="H14" s="114">
        <v>1</v>
      </c>
      <c r="I14" s="114">
        <v>2</v>
      </c>
      <c r="J14" s="114">
        <v>2</v>
      </c>
      <c r="K14" s="114">
        <v>2</v>
      </c>
      <c r="L14" s="114">
        <v>4</v>
      </c>
      <c r="M14" s="114">
        <v>4</v>
      </c>
      <c r="N14" s="114">
        <v>4</v>
      </c>
      <c r="O14" s="159"/>
      <c r="P14" s="159"/>
    </row>
    <row r="15" spans="1:22" ht="28.5" customHeight="1">
      <c r="A15" s="172"/>
      <c r="B15" s="148" t="s">
        <v>193</v>
      </c>
      <c r="C15" s="148"/>
      <c r="D15" s="184"/>
      <c r="E15" s="82">
        <v>1</v>
      </c>
      <c r="F15" s="114">
        <v>1</v>
      </c>
      <c r="G15" s="114">
        <v>1</v>
      </c>
      <c r="H15" s="114">
        <v>1</v>
      </c>
      <c r="I15" s="114">
        <v>1</v>
      </c>
      <c r="J15" s="114">
        <v>1</v>
      </c>
      <c r="K15" s="114">
        <v>1</v>
      </c>
      <c r="L15" s="114">
        <v>0</v>
      </c>
      <c r="M15" s="114">
        <v>0</v>
      </c>
      <c r="N15" s="114">
        <v>0</v>
      </c>
      <c r="O15" s="159"/>
      <c r="P15" s="159"/>
    </row>
    <row r="16" spans="1:22" ht="28.5" customHeight="1">
      <c r="A16" s="172"/>
      <c r="B16" s="148" t="s">
        <v>192</v>
      </c>
      <c r="C16" s="148"/>
      <c r="D16" s="184"/>
      <c r="E16" s="82">
        <v>9</v>
      </c>
      <c r="F16" s="114">
        <v>9</v>
      </c>
      <c r="G16" s="114">
        <v>9</v>
      </c>
      <c r="H16" s="114">
        <v>9</v>
      </c>
      <c r="I16" s="114">
        <v>9</v>
      </c>
      <c r="J16" s="114">
        <v>8</v>
      </c>
      <c r="K16" s="114">
        <v>8</v>
      </c>
      <c r="L16" s="114">
        <v>9</v>
      </c>
      <c r="M16" s="114">
        <v>8</v>
      </c>
      <c r="N16" s="114">
        <v>8</v>
      </c>
      <c r="O16" s="159"/>
      <c r="P16" s="159"/>
    </row>
    <row r="17" spans="1:16" ht="28.5" customHeight="1">
      <c r="A17" s="172"/>
      <c r="B17" s="148" t="s">
        <v>191</v>
      </c>
      <c r="C17" s="148"/>
      <c r="D17" s="184"/>
      <c r="E17" s="82">
        <v>1</v>
      </c>
      <c r="F17" s="114">
        <v>1</v>
      </c>
      <c r="G17" s="114">
        <v>1</v>
      </c>
      <c r="H17" s="114">
        <v>1</v>
      </c>
      <c r="I17" s="114">
        <v>1</v>
      </c>
      <c r="J17" s="114">
        <v>1</v>
      </c>
      <c r="K17" s="114">
        <v>1</v>
      </c>
      <c r="L17" s="114">
        <v>2</v>
      </c>
      <c r="M17" s="114">
        <v>2</v>
      </c>
      <c r="N17" s="114">
        <v>2</v>
      </c>
      <c r="O17" s="159"/>
      <c r="P17" s="159"/>
    </row>
    <row r="18" spans="1:16" ht="28.5" customHeight="1">
      <c r="A18" s="173"/>
      <c r="B18" s="179" t="s">
        <v>213</v>
      </c>
      <c r="C18" s="179"/>
      <c r="D18" s="185"/>
      <c r="E18" s="82">
        <v>0</v>
      </c>
      <c r="F18" s="114">
        <v>0</v>
      </c>
      <c r="G18" s="114">
        <v>0</v>
      </c>
      <c r="H18" s="114">
        <v>1</v>
      </c>
      <c r="I18" s="114">
        <v>2</v>
      </c>
      <c r="J18" s="82" t="s">
        <v>212</v>
      </c>
      <c r="K18" s="82" t="s">
        <v>212</v>
      </c>
      <c r="L18" s="82">
        <v>1</v>
      </c>
      <c r="M18" s="82">
        <v>1</v>
      </c>
      <c r="N18" s="82">
        <v>1</v>
      </c>
      <c r="O18" s="159"/>
      <c r="P18" s="159"/>
    </row>
    <row r="19" spans="1:16" ht="28.5" customHeight="1">
      <c r="A19" s="172"/>
      <c r="B19" s="148" t="s">
        <v>190</v>
      </c>
      <c r="C19" s="148"/>
      <c r="D19" s="184"/>
      <c r="E19" s="82">
        <v>13</v>
      </c>
      <c r="F19" s="114">
        <v>13</v>
      </c>
      <c r="G19" s="114">
        <v>15</v>
      </c>
      <c r="H19" s="114">
        <v>12</v>
      </c>
      <c r="I19" s="114">
        <v>12</v>
      </c>
      <c r="J19" s="114">
        <v>12</v>
      </c>
      <c r="K19" s="114">
        <v>11</v>
      </c>
      <c r="L19" s="114">
        <v>12</v>
      </c>
      <c r="M19" s="114">
        <v>12</v>
      </c>
      <c r="N19" s="114">
        <v>11</v>
      </c>
      <c r="O19" s="159"/>
      <c r="P19" s="159"/>
    </row>
    <row r="20" spans="1:16" ht="28.5" customHeight="1">
      <c r="A20" s="172"/>
      <c r="B20" s="148" t="s">
        <v>188</v>
      </c>
      <c r="C20" s="148"/>
      <c r="D20" s="184"/>
      <c r="E20" s="82">
        <v>5</v>
      </c>
      <c r="F20" s="114">
        <v>5</v>
      </c>
      <c r="G20" s="114">
        <v>4</v>
      </c>
      <c r="H20" s="114">
        <v>6</v>
      </c>
      <c r="I20" s="114">
        <v>5</v>
      </c>
      <c r="J20" s="114">
        <v>7</v>
      </c>
      <c r="K20" s="114">
        <v>7</v>
      </c>
      <c r="L20" s="114">
        <v>7</v>
      </c>
      <c r="M20" s="114">
        <v>7</v>
      </c>
      <c r="N20" s="114">
        <v>7</v>
      </c>
      <c r="O20" s="159"/>
      <c r="P20" s="159"/>
    </row>
    <row r="21" spans="1:16" ht="28.5" customHeight="1">
      <c r="A21" s="172"/>
      <c r="B21" s="148" t="s">
        <v>32</v>
      </c>
      <c r="C21" s="148"/>
      <c r="D21" s="184"/>
      <c r="E21" s="82">
        <v>7</v>
      </c>
      <c r="F21" s="114">
        <v>7</v>
      </c>
      <c r="G21" s="114">
        <v>6</v>
      </c>
      <c r="H21" s="114">
        <v>6</v>
      </c>
      <c r="I21" s="114">
        <v>6</v>
      </c>
      <c r="J21" s="114">
        <v>6</v>
      </c>
      <c r="K21" s="114">
        <v>6</v>
      </c>
      <c r="L21" s="114">
        <v>6</v>
      </c>
      <c r="M21" s="114">
        <v>6</v>
      </c>
      <c r="N21" s="114">
        <v>5</v>
      </c>
      <c r="O21" s="159"/>
      <c r="P21" s="159"/>
    </row>
    <row r="22" spans="1:16" ht="28.5" customHeight="1">
      <c r="A22" s="172"/>
      <c r="B22" s="179" t="s">
        <v>152</v>
      </c>
      <c r="C22" s="148"/>
      <c r="D22" s="184"/>
      <c r="E22" s="82">
        <v>2</v>
      </c>
      <c r="F22" s="114">
        <v>2</v>
      </c>
      <c r="G22" s="114">
        <v>3</v>
      </c>
      <c r="H22" s="114">
        <v>2</v>
      </c>
      <c r="I22" s="114">
        <v>2</v>
      </c>
      <c r="J22" s="114">
        <v>2</v>
      </c>
      <c r="K22" s="114">
        <v>2</v>
      </c>
      <c r="L22" s="114">
        <v>2</v>
      </c>
      <c r="M22" s="114">
        <v>1</v>
      </c>
      <c r="N22" s="114">
        <v>1</v>
      </c>
      <c r="O22" s="159"/>
      <c r="P22" s="159"/>
    </row>
    <row r="23" spans="1:16" ht="28.5" customHeight="1">
      <c r="A23" s="172"/>
      <c r="B23" s="148" t="s">
        <v>2</v>
      </c>
      <c r="C23" s="148"/>
      <c r="D23" s="184"/>
      <c r="E23" s="82">
        <v>3</v>
      </c>
      <c r="F23" s="114">
        <v>3</v>
      </c>
      <c r="G23" s="114">
        <v>4</v>
      </c>
      <c r="H23" s="114">
        <v>5</v>
      </c>
      <c r="I23" s="114">
        <v>5</v>
      </c>
      <c r="J23" s="114">
        <v>3</v>
      </c>
      <c r="K23" s="114">
        <v>2</v>
      </c>
      <c r="L23" s="114">
        <v>2</v>
      </c>
      <c r="M23" s="114">
        <v>4</v>
      </c>
      <c r="N23" s="114">
        <v>4</v>
      </c>
      <c r="O23" s="159"/>
      <c r="P23" s="159"/>
    </row>
    <row r="24" spans="1:16" ht="28.5" customHeight="1">
      <c r="A24" s="172"/>
      <c r="B24" s="148" t="s">
        <v>211</v>
      </c>
      <c r="C24" s="148"/>
      <c r="D24" s="184"/>
      <c r="E24" s="82">
        <v>2</v>
      </c>
      <c r="F24" s="114">
        <v>1</v>
      </c>
      <c r="G24" s="114">
        <v>1</v>
      </c>
      <c r="H24" s="114">
        <v>1</v>
      </c>
      <c r="I24" s="114">
        <v>1</v>
      </c>
      <c r="J24" s="114">
        <v>1</v>
      </c>
      <c r="K24" s="114">
        <v>1</v>
      </c>
      <c r="L24" s="114">
        <v>1</v>
      </c>
      <c r="M24" s="114">
        <v>1</v>
      </c>
      <c r="N24" s="114">
        <v>1</v>
      </c>
      <c r="O24" s="159"/>
      <c r="P24" s="159"/>
    </row>
    <row r="25" spans="1:16" ht="28.5" customHeight="1">
      <c r="A25" s="174"/>
      <c r="B25" s="180" t="s">
        <v>182</v>
      </c>
      <c r="C25" s="180"/>
      <c r="D25" s="186"/>
      <c r="E25" s="21">
        <v>5</v>
      </c>
      <c r="F25" s="19">
        <v>5</v>
      </c>
      <c r="G25" s="19">
        <v>5</v>
      </c>
      <c r="H25" s="19">
        <v>5</v>
      </c>
      <c r="I25" s="19">
        <v>5</v>
      </c>
      <c r="J25" s="19">
        <v>5</v>
      </c>
      <c r="K25" s="19">
        <v>5</v>
      </c>
      <c r="L25" s="19">
        <v>3</v>
      </c>
      <c r="M25" s="19">
        <v>3</v>
      </c>
      <c r="N25" s="19">
        <v>4</v>
      </c>
      <c r="O25" s="160"/>
      <c r="P25" s="160"/>
    </row>
    <row r="26" spans="1:16" ht="24" customHeight="1">
      <c r="A26" s="175" t="s">
        <v>210</v>
      </c>
      <c r="B26" s="175"/>
      <c r="C26" s="175"/>
      <c r="D26" s="175"/>
      <c r="E26" s="175"/>
      <c r="F26" s="175"/>
      <c r="G26" s="175"/>
      <c r="H26" s="175"/>
      <c r="I26" s="175"/>
      <c r="J26" s="175"/>
      <c r="K26" s="175"/>
      <c r="L26" s="175"/>
      <c r="M26" s="175"/>
      <c r="N26" s="175"/>
    </row>
    <row r="27" spans="1:16" ht="18" customHeight="1">
      <c r="A27" s="176" t="s">
        <v>343</v>
      </c>
      <c r="B27" s="176"/>
      <c r="C27" s="181"/>
      <c r="D27" s="181"/>
      <c r="E27" s="181"/>
      <c r="F27" s="181"/>
      <c r="G27" s="181"/>
      <c r="H27" s="181"/>
      <c r="I27" s="181"/>
      <c r="J27" s="181"/>
      <c r="K27" s="181"/>
      <c r="L27" s="181"/>
      <c r="M27" s="181"/>
      <c r="N27" s="181"/>
      <c r="O27" s="176"/>
      <c r="P27" s="176"/>
    </row>
    <row r="28" spans="1:16" ht="18" customHeight="1">
      <c r="A28" s="176" t="s">
        <v>220</v>
      </c>
    </row>
    <row r="29" spans="1:16" ht="24" customHeight="1"/>
    <row r="30" spans="1:16" ht="24" customHeight="1"/>
    <row r="31" spans="1:16" ht="24" customHeight="1"/>
    <row r="32" spans="1:16" ht="24" customHeight="1"/>
    <row r="33" ht="24" customHeight="1"/>
    <row r="34" ht="24" customHeight="1"/>
    <row r="35" ht="24" customHeight="1"/>
    <row r="36" ht="24" customHeight="1"/>
    <row r="37" ht="24" customHeight="1"/>
    <row r="38" ht="24" customHeight="1"/>
    <row r="39" ht="24" customHeight="1"/>
    <row r="40" ht="24" customHeight="1"/>
  </sheetData>
  <mergeCells count="26">
    <mergeCell ref="A1:N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A26:N26"/>
  </mergeCells>
  <phoneticPr fontId="3"/>
  <printOptions horizontalCentered="1"/>
  <pageMargins left="0.59055118110236227" right="0.55118110236220474" top="0.78740157480314965" bottom="0.39370078740157483" header="0.51181102362204722" footer="0.39370078740157483"/>
  <pageSetup paperSize="9" scale="91" firstPageNumber="37" fitToWidth="1" fitToHeight="0" orientation="portrait" usePrinterDefaults="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38"/>
  <sheetViews>
    <sheetView zoomScaleSheetLayoutView="100" workbookViewId="0">
      <pane ySplit="3" topLeftCell="A4" activePane="bottomLeft" state="frozen"/>
      <selection pane="bottomLeft" sqref="A1:H1"/>
    </sheetView>
  </sheetViews>
  <sheetFormatPr defaultRowHeight="13.5"/>
  <cols>
    <col min="1" max="1" width="9.5" style="31" customWidth="1"/>
    <col min="2" max="2" width="8.75" style="30" customWidth="1"/>
    <col min="3" max="3" width="13.875" style="31" bestFit="1" customWidth="1"/>
    <col min="4" max="4" width="11.75" style="30" hidden="1" customWidth="1"/>
    <col min="5" max="7" width="13.875" style="30" customWidth="1"/>
    <col min="8" max="8" width="13.875" style="30" bestFit="1" customWidth="1"/>
    <col min="9" max="9" width="11.625" style="31" bestFit="1" customWidth="1"/>
    <col min="10" max="10" width="11.125" style="31" customWidth="1"/>
    <col min="11" max="16384" width="9" style="31" customWidth="1"/>
  </cols>
  <sheetData>
    <row r="1" spans="1:18" ht="45" customHeight="1">
      <c r="A1" s="32" t="s">
        <v>234</v>
      </c>
      <c r="B1" s="32"/>
      <c r="C1" s="107"/>
      <c r="D1" s="32"/>
      <c r="E1" s="32"/>
      <c r="F1" s="32"/>
      <c r="G1" s="32"/>
      <c r="H1" s="32"/>
      <c r="I1" s="192"/>
      <c r="J1" s="192"/>
      <c r="K1" s="192"/>
      <c r="L1" s="192"/>
      <c r="M1" s="192"/>
      <c r="N1" s="192"/>
      <c r="O1" s="192"/>
      <c r="P1" s="192"/>
      <c r="Q1" s="192"/>
      <c r="R1" s="192"/>
    </row>
    <row r="2" spans="1:18" ht="30" customHeight="1">
      <c r="A2" s="193"/>
      <c r="B2" s="193"/>
      <c r="C2" s="209"/>
      <c r="D2" s="59"/>
      <c r="E2" s="59"/>
      <c r="F2" s="59"/>
      <c r="H2" s="212" t="s">
        <v>209</v>
      </c>
    </row>
    <row r="3" spans="1:18" s="30" customFormat="1" ht="30" customHeight="1">
      <c r="A3" s="194" t="s">
        <v>208</v>
      </c>
      <c r="B3" s="205"/>
      <c r="C3" s="210" t="s">
        <v>47</v>
      </c>
      <c r="D3" s="211" t="s">
        <v>14</v>
      </c>
      <c r="E3" s="211" t="s">
        <v>61</v>
      </c>
      <c r="F3" s="211" t="s">
        <v>233</v>
      </c>
      <c r="G3" s="211" t="s">
        <v>91</v>
      </c>
      <c r="H3" s="210" t="s">
        <v>232</v>
      </c>
      <c r="I3" s="30"/>
      <c r="J3" s="30"/>
      <c r="K3" s="30"/>
      <c r="L3" s="30"/>
      <c r="M3" s="30"/>
      <c r="N3" s="30"/>
      <c r="O3" s="30"/>
      <c r="P3" s="30"/>
      <c r="Q3" s="30"/>
      <c r="R3" s="30"/>
    </row>
    <row r="4" spans="1:18" ht="21" customHeight="1">
      <c r="A4" s="59"/>
      <c r="B4" s="206" t="s">
        <v>109</v>
      </c>
      <c r="C4" s="14">
        <f t="shared" ref="C4:C9" si="0">E4+F4+G4+H4</f>
        <v>134</v>
      </c>
      <c r="D4" s="20" t="s">
        <v>212</v>
      </c>
      <c r="E4" s="20">
        <v>62</v>
      </c>
      <c r="F4" s="20">
        <v>33</v>
      </c>
      <c r="G4" s="20">
        <v>13</v>
      </c>
      <c r="H4" s="20">
        <v>26</v>
      </c>
    </row>
    <row r="5" spans="1:18" ht="21" customHeight="1">
      <c r="A5" s="195" t="s">
        <v>346</v>
      </c>
      <c r="B5" s="207" t="s">
        <v>227</v>
      </c>
      <c r="C5" s="14">
        <f t="shared" si="0"/>
        <v>9502</v>
      </c>
      <c r="D5" s="20" t="s">
        <v>212</v>
      </c>
      <c r="E5" s="20">
        <v>386</v>
      </c>
      <c r="F5" s="20">
        <v>446</v>
      </c>
      <c r="G5" s="20">
        <v>319</v>
      </c>
      <c r="H5" s="20">
        <v>8351</v>
      </c>
    </row>
    <row r="6" spans="1:18" ht="21" customHeight="1">
      <c r="A6" s="79"/>
      <c r="B6" s="206" t="s">
        <v>226</v>
      </c>
      <c r="C6" s="14">
        <f t="shared" si="0"/>
        <v>27845370</v>
      </c>
      <c r="D6" s="20" t="s">
        <v>212</v>
      </c>
      <c r="E6" s="20">
        <v>430030</v>
      </c>
      <c r="F6" s="20">
        <v>759037</v>
      </c>
      <c r="G6" s="20">
        <v>934817</v>
      </c>
      <c r="H6" s="20">
        <v>25721486</v>
      </c>
    </row>
    <row r="7" spans="1:18" ht="21" customHeight="1">
      <c r="A7" s="196"/>
      <c r="B7" s="80" t="s">
        <v>109</v>
      </c>
      <c r="C7" s="14">
        <f t="shared" si="0"/>
        <v>126</v>
      </c>
      <c r="D7" s="20" t="s">
        <v>212</v>
      </c>
      <c r="E7" s="20">
        <v>56</v>
      </c>
      <c r="F7" s="20">
        <v>27</v>
      </c>
      <c r="G7" s="20">
        <v>17</v>
      </c>
      <c r="H7" s="20">
        <v>26</v>
      </c>
    </row>
    <row r="8" spans="1:18" ht="21" customHeight="1">
      <c r="A8" s="195" t="s">
        <v>8</v>
      </c>
      <c r="B8" s="207" t="s">
        <v>227</v>
      </c>
      <c r="C8" s="14">
        <f t="shared" si="0"/>
        <v>9398</v>
      </c>
      <c r="D8" s="20" t="s">
        <v>212</v>
      </c>
      <c r="E8" s="20">
        <v>347</v>
      </c>
      <c r="F8" s="20">
        <v>351</v>
      </c>
      <c r="G8" s="20">
        <v>393</v>
      </c>
      <c r="H8" s="20">
        <v>8307</v>
      </c>
    </row>
    <row r="9" spans="1:18" ht="21" customHeight="1">
      <c r="A9" s="79"/>
      <c r="B9" s="206" t="s">
        <v>226</v>
      </c>
      <c r="C9" s="14">
        <f t="shared" si="0"/>
        <v>30343238</v>
      </c>
      <c r="D9" s="20" t="s">
        <v>212</v>
      </c>
      <c r="E9" s="20">
        <v>418876</v>
      </c>
      <c r="F9" s="20">
        <v>563072</v>
      </c>
      <c r="G9" s="20">
        <v>1283654</v>
      </c>
      <c r="H9" s="20">
        <v>28077636</v>
      </c>
    </row>
    <row r="10" spans="1:18" ht="21" customHeight="1">
      <c r="A10" s="196"/>
      <c r="B10" s="80" t="s">
        <v>109</v>
      </c>
      <c r="C10" s="14">
        <v>128</v>
      </c>
      <c r="D10" s="20" t="s">
        <v>212</v>
      </c>
      <c r="E10" s="20">
        <v>66</v>
      </c>
      <c r="F10" s="20">
        <v>24</v>
      </c>
      <c r="G10" s="20">
        <v>9</v>
      </c>
      <c r="H10" s="20">
        <v>29</v>
      </c>
    </row>
    <row r="11" spans="1:18" ht="21" customHeight="1">
      <c r="A11" s="195" t="s">
        <v>189</v>
      </c>
      <c r="B11" s="207" t="s">
        <v>227</v>
      </c>
      <c r="C11" s="14">
        <v>9907</v>
      </c>
      <c r="D11" s="20" t="s">
        <v>212</v>
      </c>
      <c r="E11" s="20">
        <v>398</v>
      </c>
      <c r="F11" s="20">
        <v>332</v>
      </c>
      <c r="G11" s="20">
        <v>207</v>
      </c>
      <c r="H11" s="20">
        <v>8970</v>
      </c>
    </row>
    <row r="12" spans="1:18" ht="21" customHeight="1">
      <c r="A12" s="197"/>
      <c r="B12" s="67" t="s">
        <v>226</v>
      </c>
      <c r="C12" s="14">
        <v>30290779</v>
      </c>
      <c r="D12" s="20" t="s">
        <v>212</v>
      </c>
      <c r="E12" s="20">
        <v>573127</v>
      </c>
      <c r="F12" s="20">
        <v>497076</v>
      </c>
      <c r="G12" s="20">
        <v>550152</v>
      </c>
      <c r="H12" s="20">
        <v>28670424</v>
      </c>
    </row>
    <row r="13" spans="1:18" ht="21" customHeight="1">
      <c r="A13" s="79"/>
      <c r="B13" s="206" t="s">
        <v>109</v>
      </c>
      <c r="C13" s="14">
        <f>SUM(D13:H13)</f>
        <v>115</v>
      </c>
      <c r="D13" s="20">
        <v>0</v>
      </c>
      <c r="E13" s="20">
        <v>48</v>
      </c>
      <c r="F13" s="20">
        <v>26</v>
      </c>
      <c r="G13" s="20">
        <v>13</v>
      </c>
      <c r="H13" s="20">
        <v>28</v>
      </c>
    </row>
    <row r="14" spans="1:18" ht="21" customHeight="1">
      <c r="A14" s="195" t="s">
        <v>28</v>
      </c>
      <c r="B14" s="207" t="s">
        <v>227</v>
      </c>
      <c r="C14" s="14">
        <f>SUM(D14:H14)</f>
        <v>10278</v>
      </c>
      <c r="D14" s="20">
        <v>0</v>
      </c>
      <c r="E14" s="20">
        <v>297</v>
      </c>
      <c r="F14" s="20">
        <v>352</v>
      </c>
      <c r="G14" s="20">
        <v>311</v>
      </c>
      <c r="H14" s="20">
        <v>9318</v>
      </c>
    </row>
    <row r="15" spans="1:18" ht="21" customHeight="1">
      <c r="A15" s="197"/>
      <c r="B15" s="67" t="s">
        <v>226</v>
      </c>
      <c r="C15" s="14">
        <f>SUM(D15:H15)</f>
        <v>30526604</v>
      </c>
      <c r="D15" s="20">
        <v>0</v>
      </c>
      <c r="E15" s="20">
        <v>325501</v>
      </c>
      <c r="F15" s="20">
        <v>530452</v>
      </c>
      <c r="G15" s="20">
        <v>1164311</v>
      </c>
      <c r="H15" s="20">
        <v>28506340</v>
      </c>
    </row>
    <row r="16" spans="1:18" ht="21" customHeight="1">
      <c r="A16" s="79"/>
      <c r="B16" s="206" t="s">
        <v>109</v>
      </c>
      <c r="C16" s="14">
        <v>117</v>
      </c>
      <c r="D16" s="20">
        <v>0</v>
      </c>
      <c r="E16" s="20">
        <v>49</v>
      </c>
      <c r="F16" s="20">
        <v>29</v>
      </c>
      <c r="G16" s="20">
        <v>13</v>
      </c>
      <c r="H16" s="20">
        <v>26</v>
      </c>
    </row>
    <row r="17" spans="1:8" ht="21" customHeight="1">
      <c r="A17" s="195" t="s">
        <v>231</v>
      </c>
      <c r="B17" s="207" t="s">
        <v>227</v>
      </c>
      <c r="C17" s="14">
        <v>10780</v>
      </c>
      <c r="D17" s="20">
        <v>0</v>
      </c>
      <c r="E17" s="20">
        <v>298</v>
      </c>
      <c r="F17" s="20">
        <v>405</v>
      </c>
      <c r="G17" s="20">
        <v>311</v>
      </c>
      <c r="H17" s="20">
        <v>9766</v>
      </c>
    </row>
    <row r="18" spans="1:8" ht="21" customHeight="1">
      <c r="A18" s="197"/>
      <c r="B18" s="67" t="s">
        <v>226</v>
      </c>
      <c r="C18" s="14">
        <f>SUM(D18:H18)</f>
        <v>35167470</v>
      </c>
      <c r="D18" s="20">
        <v>0</v>
      </c>
      <c r="E18" s="20">
        <v>268161</v>
      </c>
      <c r="F18" s="20">
        <v>608030</v>
      </c>
      <c r="G18" s="20">
        <v>1214230</v>
      </c>
      <c r="H18" s="20">
        <v>33077049</v>
      </c>
    </row>
    <row r="19" spans="1:8" ht="21" customHeight="1">
      <c r="A19" s="79"/>
      <c r="B19" s="206" t="s">
        <v>109</v>
      </c>
      <c r="C19" s="14">
        <v>113</v>
      </c>
      <c r="D19" s="20">
        <v>0</v>
      </c>
      <c r="E19" s="20">
        <v>48</v>
      </c>
      <c r="F19" s="20">
        <v>25</v>
      </c>
      <c r="G19" s="20">
        <v>12</v>
      </c>
      <c r="H19" s="20">
        <v>28</v>
      </c>
    </row>
    <row r="20" spans="1:8" ht="21" customHeight="1">
      <c r="A20" s="195" t="s">
        <v>230</v>
      </c>
      <c r="B20" s="207" t="s">
        <v>227</v>
      </c>
      <c r="C20" s="14">
        <v>10960</v>
      </c>
      <c r="D20" s="20">
        <v>0</v>
      </c>
      <c r="E20" s="20">
        <v>294</v>
      </c>
      <c r="F20" s="20">
        <v>344</v>
      </c>
      <c r="G20" s="20">
        <v>279</v>
      </c>
      <c r="H20" s="20">
        <v>10043</v>
      </c>
    </row>
    <row r="21" spans="1:8" ht="21" customHeight="1">
      <c r="A21" s="197"/>
      <c r="B21" s="67" t="s">
        <v>226</v>
      </c>
      <c r="C21" s="14">
        <f>SUM(D21:H21)</f>
        <v>47872562</v>
      </c>
      <c r="D21" s="20">
        <v>0</v>
      </c>
      <c r="E21" s="20">
        <v>318563</v>
      </c>
      <c r="F21" s="20">
        <v>521526</v>
      </c>
      <c r="G21" s="20">
        <v>1139255</v>
      </c>
      <c r="H21" s="20">
        <v>45893218</v>
      </c>
    </row>
    <row r="22" spans="1:8" ht="21" customHeight="1">
      <c r="A22" s="198"/>
      <c r="B22" s="206" t="s">
        <v>109</v>
      </c>
      <c r="C22" s="14">
        <v>108</v>
      </c>
      <c r="D22" s="20">
        <v>0</v>
      </c>
      <c r="E22" s="20">
        <v>47</v>
      </c>
      <c r="F22" s="20">
        <v>25</v>
      </c>
      <c r="G22" s="20">
        <v>9</v>
      </c>
      <c r="H22" s="20">
        <v>27</v>
      </c>
    </row>
    <row r="23" spans="1:8" ht="21" customHeight="1">
      <c r="A23" s="195" t="s">
        <v>228</v>
      </c>
      <c r="B23" s="207" t="s">
        <v>227</v>
      </c>
      <c r="C23" s="14">
        <v>10730</v>
      </c>
      <c r="D23" s="20">
        <v>0</v>
      </c>
      <c r="E23" s="20">
        <v>287</v>
      </c>
      <c r="F23" s="20">
        <v>364</v>
      </c>
      <c r="G23" s="20">
        <v>216</v>
      </c>
      <c r="H23" s="20">
        <v>9863</v>
      </c>
    </row>
    <row r="24" spans="1:8" ht="21" customHeight="1">
      <c r="A24" s="93"/>
      <c r="B24" s="67" t="s">
        <v>226</v>
      </c>
      <c r="C24" s="14">
        <f>SUM(D24:H24)</f>
        <v>49126650</v>
      </c>
      <c r="D24" s="20">
        <v>0</v>
      </c>
      <c r="E24" s="20">
        <v>309663</v>
      </c>
      <c r="F24" s="20">
        <v>646419</v>
      </c>
      <c r="G24" s="20">
        <v>1086404</v>
      </c>
      <c r="H24" s="20">
        <v>47084164</v>
      </c>
    </row>
    <row r="25" spans="1:8" ht="21" customHeight="1">
      <c r="A25" s="199"/>
      <c r="B25" s="206" t="s">
        <v>109</v>
      </c>
      <c r="C25" s="14">
        <f t="shared" ref="C25:C33" si="1">SUM(E25:H25)</f>
        <v>102</v>
      </c>
      <c r="D25" s="20">
        <v>0</v>
      </c>
      <c r="E25" s="20">
        <v>43</v>
      </c>
      <c r="F25" s="20">
        <v>19</v>
      </c>
      <c r="G25" s="20">
        <v>10</v>
      </c>
      <c r="H25" s="20">
        <v>30</v>
      </c>
    </row>
    <row r="26" spans="1:8" ht="21" customHeight="1">
      <c r="A26" s="195" t="s">
        <v>154</v>
      </c>
      <c r="B26" s="207" t="s">
        <v>227</v>
      </c>
      <c r="C26" s="14">
        <f t="shared" si="1"/>
        <v>10729</v>
      </c>
      <c r="D26" s="20">
        <v>0</v>
      </c>
      <c r="E26" s="20">
        <v>259</v>
      </c>
      <c r="F26" s="20">
        <v>283</v>
      </c>
      <c r="G26" s="20">
        <v>234</v>
      </c>
      <c r="H26" s="20">
        <v>9953</v>
      </c>
    </row>
    <row r="27" spans="1:8" ht="21" customHeight="1">
      <c r="A27" s="93"/>
      <c r="B27" s="67" t="s">
        <v>226</v>
      </c>
      <c r="C27" s="14">
        <f t="shared" si="1"/>
        <v>44706998</v>
      </c>
      <c r="D27" s="20">
        <v>0</v>
      </c>
      <c r="E27" s="20">
        <v>345314</v>
      </c>
      <c r="F27" s="20">
        <v>440799</v>
      </c>
      <c r="G27" s="20">
        <v>940401</v>
      </c>
      <c r="H27" s="20">
        <v>42980484</v>
      </c>
    </row>
    <row r="28" spans="1:8" ht="21" customHeight="1">
      <c r="A28" s="199"/>
      <c r="B28" s="206" t="s">
        <v>109</v>
      </c>
      <c r="C28" s="14">
        <f t="shared" si="1"/>
        <v>100</v>
      </c>
      <c r="D28" s="20">
        <v>0</v>
      </c>
      <c r="E28" s="20">
        <v>43</v>
      </c>
      <c r="F28" s="20">
        <v>19</v>
      </c>
      <c r="G28" s="20">
        <v>11</v>
      </c>
      <c r="H28" s="20">
        <v>27</v>
      </c>
    </row>
    <row r="29" spans="1:8" ht="21" customHeight="1">
      <c r="A29" s="195" t="s">
        <v>153</v>
      </c>
      <c r="B29" s="207" t="s">
        <v>227</v>
      </c>
      <c r="C29" s="14">
        <f t="shared" si="1"/>
        <v>10760</v>
      </c>
      <c r="D29" s="20">
        <v>0</v>
      </c>
      <c r="E29" s="20">
        <v>264</v>
      </c>
      <c r="F29" s="20">
        <v>283</v>
      </c>
      <c r="G29" s="20">
        <v>277</v>
      </c>
      <c r="H29" s="20">
        <v>9936</v>
      </c>
    </row>
    <row r="30" spans="1:8" ht="21" customHeight="1">
      <c r="A30" s="199"/>
      <c r="B30" s="206" t="s">
        <v>226</v>
      </c>
      <c r="C30" s="14">
        <f t="shared" si="1"/>
        <v>43738998</v>
      </c>
      <c r="D30" s="20">
        <v>0</v>
      </c>
      <c r="E30" s="20">
        <v>354981</v>
      </c>
      <c r="F30" s="20">
        <v>560792</v>
      </c>
      <c r="G30" s="20">
        <v>1013008</v>
      </c>
      <c r="H30" s="20">
        <v>41810217</v>
      </c>
    </row>
    <row r="31" spans="1:8" ht="21" customHeight="1">
      <c r="A31" s="200"/>
      <c r="B31" s="80" t="s">
        <v>109</v>
      </c>
      <c r="C31" s="14">
        <f t="shared" si="1"/>
        <v>100</v>
      </c>
      <c r="D31" s="20">
        <v>0</v>
      </c>
      <c r="E31" s="20">
        <v>43</v>
      </c>
      <c r="F31" s="20">
        <v>19</v>
      </c>
      <c r="G31" s="20">
        <v>10</v>
      </c>
      <c r="H31" s="20">
        <v>28</v>
      </c>
    </row>
    <row r="32" spans="1:8" ht="21" customHeight="1">
      <c r="A32" s="195" t="s">
        <v>248</v>
      </c>
      <c r="B32" s="207" t="s">
        <v>227</v>
      </c>
      <c r="C32" s="14">
        <f t="shared" si="1"/>
        <v>11219</v>
      </c>
      <c r="D32" s="20">
        <v>0</v>
      </c>
      <c r="E32" s="20">
        <v>260</v>
      </c>
      <c r="F32" s="20">
        <v>289</v>
      </c>
      <c r="G32" s="20">
        <v>250</v>
      </c>
      <c r="H32" s="20">
        <v>10420</v>
      </c>
    </row>
    <row r="33" spans="1:14" ht="21" customHeight="1">
      <c r="A33" s="201"/>
      <c r="B33" s="208" t="s">
        <v>226</v>
      </c>
      <c r="C33" s="15">
        <f t="shared" si="1"/>
        <v>56564906</v>
      </c>
      <c r="D33" s="21">
        <v>0</v>
      </c>
      <c r="E33" s="21">
        <v>364428</v>
      </c>
      <c r="F33" s="21">
        <v>578401</v>
      </c>
      <c r="G33" s="21">
        <v>738756</v>
      </c>
      <c r="H33" s="21">
        <v>54883321</v>
      </c>
    </row>
    <row r="34" spans="1:14" ht="24" customHeight="1">
      <c r="A34" s="202" t="s">
        <v>224</v>
      </c>
      <c r="B34" s="114"/>
      <c r="C34" s="89"/>
      <c r="D34" s="115"/>
      <c r="F34" s="79"/>
      <c r="G34" s="79"/>
      <c r="H34" s="79"/>
    </row>
    <row r="35" spans="1:14" ht="18" customHeight="1">
      <c r="A35" s="203" t="s">
        <v>342</v>
      </c>
      <c r="B35" s="203"/>
      <c r="C35" s="203"/>
      <c r="D35" s="203"/>
      <c r="E35" s="203"/>
      <c r="F35" s="203"/>
      <c r="G35" s="203"/>
      <c r="H35" s="203"/>
    </row>
    <row r="36" spans="1:14" ht="18" customHeight="1">
      <c r="A36" s="176" t="s">
        <v>220</v>
      </c>
      <c r="B36" s="31"/>
      <c r="C36" s="95"/>
      <c r="D36" s="31"/>
      <c r="E36" s="31"/>
      <c r="F36" s="31"/>
      <c r="G36" s="31"/>
      <c r="H36" s="31"/>
      <c r="M36" s="114"/>
      <c r="N36" s="114"/>
    </row>
    <row r="37" spans="1:14" ht="18" customHeight="1">
      <c r="A37" s="204" t="s">
        <v>70</v>
      </c>
      <c r="B37" s="204"/>
      <c r="C37" s="203"/>
      <c r="D37" s="204"/>
      <c r="E37" s="204"/>
      <c r="F37" s="204"/>
      <c r="G37" s="204"/>
      <c r="H37" s="204"/>
    </row>
    <row r="38" spans="1:14" ht="24" customHeight="1">
      <c r="A38" s="95"/>
      <c r="B38" s="59"/>
      <c r="D38" s="79"/>
      <c r="E38" s="79"/>
      <c r="F38" s="79"/>
      <c r="G38" s="79"/>
      <c r="H38" s="79"/>
    </row>
    <row r="39" spans="1:14" ht="24" customHeight="1"/>
    <row r="40" spans="1:14" ht="24" customHeight="1"/>
    <row r="41" spans="1:14" ht="24" customHeight="1"/>
    <row r="42" spans="1:14" ht="24" customHeight="1"/>
    <row r="43" spans="1:14" ht="24" customHeight="1"/>
    <row r="44" spans="1:14" ht="24" customHeight="1"/>
    <row r="45" spans="1:14" ht="24" customHeight="1"/>
    <row r="46" spans="1:14" ht="24" customHeight="1"/>
    <row r="47" spans="1:14" ht="24" customHeight="1"/>
    <row r="48" spans="1:14" ht="24" customHeight="1"/>
    <row r="49" ht="24" customHeight="1"/>
    <row r="50" ht="24" customHeight="1"/>
    <row r="51" ht="24" customHeight="1"/>
    <row r="52" ht="24" customHeight="1"/>
    <row r="53" ht="24" customHeight="1"/>
  </sheetData>
  <mergeCells count="5">
    <mergeCell ref="A1:H1"/>
    <mergeCell ref="A2:C2"/>
    <mergeCell ref="A3:B3"/>
    <mergeCell ref="A35:H35"/>
    <mergeCell ref="A37:H37"/>
  </mergeCells>
  <phoneticPr fontId="3"/>
  <printOptions horizontalCentered="1"/>
  <pageMargins left="0.59055118110236227" right="0.55118110236220474" top="0.78740157480314965" bottom="0.39370078740157483" header="0.51181102362204722" footer="0.39370078740157483"/>
  <pageSetup paperSize="9" scale="94" firstPageNumber="37" fitToWidth="1" fitToHeight="1" orientation="portrait" usePrinterDefaults="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9999"/>
    <pageSetUpPr fitToPage="1"/>
  </sheetPr>
  <dimension ref="A1:L34"/>
  <sheetViews>
    <sheetView zoomScaleSheetLayoutView="100" workbookViewId="0">
      <selection activeCell="L35" sqref="L35"/>
    </sheetView>
  </sheetViews>
  <sheetFormatPr defaultRowHeight="13.5"/>
  <cols>
    <col min="1" max="2" width="1.875" style="213" customWidth="1"/>
    <col min="3" max="3" width="16" style="213" customWidth="1"/>
    <col min="4" max="4" width="9.625" style="213" customWidth="1"/>
    <col min="5" max="5" width="7.875" style="214" customWidth="1"/>
    <col min="6" max="7" width="9.125" style="213" customWidth="1"/>
    <col min="8" max="8" width="9.625" style="213" customWidth="1"/>
    <col min="9" max="9" width="7.875" style="214" customWidth="1"/>
    <col min="10" max="11" width="9.125" style="213" customWidth="1"/>
    <col min="12" max="12" width="7.625" style="213" customWidth="1"/>
    <col min="13" max="16372" width="9" style="213" customWidth="1"/>
    <col min="16373" max="16384" width="9" style="213"/>
  </cols>
  <sheetData>
    <row r="1" spans="1:12" ht="45" customHeight="1">
      <c r="A1" s="216" t="s">
        <v>108</v>
      </c>
      <c r="B1" s="216"/>
      <c r="C1" s="216"/>
      <c r="D1" s="216"/>
      <c r="E1" s="216"/>
      <c r="F1" s="216"/>
      <c r="G1" s="216"/>
      <c r="H1" s="216"/>
      <c r="I1" s="216"/>
      <c r="J1" s="216"/>
      <c r="K1" s="216"/>
      <c r="L1" s="266"/>
    </row>
    <row r="2" spans="1:12" s="215" customFormat="1" ht="30" customHeight="1">
      <c r="B2" s="226"/>
      <c r="C2" s="226"/>
      <c r="D2" s="226"/>
      <c r="E2" s="226"/>
      <c r="G2" s="225"/>
      <c r="H2" s="245"/>
      <c r="I2" s="265"/>
      <c r="J2" s="245"/>
      <c r="K2" s="225" t="s">
        <v>64</v>
      </c>
    </row>
    <row r="3" spans="1:12" ht="21" customHeight="1">
      <c r="A3" s="217" t="s">
        <v>116</v>
      </c>
      <c r="B3" s="217"/>
      <c r="C3" s="232"/>
      <c r="D3" s="242" t="s">
        <v>257</v>
      </c>
      <c r="E3" s="242"/>
      <c r="F3" s="242"/>
      <c r="G3" s="258"/>
      <c r="H3" s="242" t="s">
        <v>49</v>
      </c>
      <c r="I3" s="242"/>
      <c r="J3" s="242"/>
      <c r="K3" s="258"/>
    </row>
    <row r="4" spans="1:12" ht="21" customHeight="1">
      <c r="A4" s="218"/>
      <c r="B4" s="218"/>
      <c r="C4" s="233"/>
      <c r="D4" s="243" t="s">
        <v>168</v>
      </c>
      <c r="E4" s="252" t="s">
        <v>280</v>
      </c>
      <c r="F4" s="243" t="s">
        <v>244</v>
      </c>
      <c r="G4" s="259" t="s">
        <v>243</v>
      </c>
      <c r="H4" s="243" t="s">
        <v>168</v>
      </c>
      <c r="I4" s="252" t="s">
        <v>280</v>
      </c>
      <c r="J4" s="243" t="s">
        <v>244</v>
      </c>
      <c r="K4" s="259" t="s">
        <v>243</v>
      </c>
      <c r="L4" s="215"/>
    </row>
    <row r="5" spans="1:12" ht="24" customHeight="1">
      <c r="A5" s="219" t="s">
        <v>279</v>
      </c>
      <c r="B5" s="227"/>
      <c r="C5" s="227"/>
      <c r="D5" s="244">
        <v>78002</v>
      </c>
      <c r="E5" s="254">
        <v>100</v>
      </c>
      <c r="F5" s="213">
        <v>37586</v>
      </c>
      <c r="G5" s="213">
        <v>40416</v>
      </c>
      <c r="H5" s="262">
        <f t="shared" ref="H5:H16" si="0">J5+K5</f>
        <v>76063</v>
      </c>
      <c r="I5" s="254">
        <v>100</v>
      </c>
      <c r="J5" s="213">
        <v>36630</v>
      </c>
      <c r="K5" s="213">
        <v>39433</v>
      </c>
    </row>
    <row r="6" spans="1:12" ht="24" customHeight="1">
      <c r="A6" s="219" t="s">
        <v>278</v>
      </c>
      <c r="B6" s="227"/>
      <c r="C6" s="227"/>
      <c r="D6" s="215">
        <v>67050</v>
      </c>
      <c r="E6" s="254">
        <v>86</v>
      </c>
      <c r="F6" s="213">
        <v>31953</v>
      </c>
      <c r="G6" s="213">
        <v>35097</v>
      </c>
      <c r="H6" s="263">
        <f t="shared" si="0"/>
        <v>65472</v>
      </c>
      <c r="I6" s="254">
        <f>H6/H5*100</f>
        <v>86.076015934159841</v>
      </c>
      <c r="J6" s="213">
        <v>31205</v>
      </c>
      <c r="K6" s="213">
        <v>34267</v>
      </c>
    </row>
    <row r="7" spans="1:12" ht="24" customHeight="1">
      <c r="A7" s="220" t="s">
        <v>253</v>
      </c>
      <c r="B7" s="220"/>
      <c r="C7" s="234"/>
      <c r="D7" s="215">
        <v>39456</v>
      </c>
      <c r="E7" s="254">
        <v>50.6</v>
      </c>
      <c r="F7" s="213">
        <v>22832</v>
      </c>
      <c r="G7" s="213">
        <v>16624</v>
      </c>
      <c r="H7" s="263">
        <f t="shared" si="0"/>
        <v>36605</v>
      </c>
      <c r="I7" s="254">
        <f>H7/H5*100</f>
        <v>48.124580939484375</v>
      </c>
      <c r="J7" s="213">
        <v>20972</v>
      </c>
      <c r="K7" s="213">
        <v>15633</v>
      </c>
    </row>
    <row r="8" spans="1:12" ht="22.5" customHeight="1">
      <c r="A8" s="221"/>
      <c r="B8" s="228" t="s">
        <v>275</v>
      </c>
      <c r="C8" s="228"/>
      <c r="D8" s="215">
        <v>36510</v>
      </c>
      <c r="E8" s="254">
        <v>46.8</v>
      </c>
      <c r="F8" s="213">
        <v>20857</v>
      </c>
      <c r="G8" s="213">
        <v>15653</v>
      </c>
      <c r="H8" s="263">
        <f t="shared" si="0"/>
        <v>33681</v>
      </c>
      <c r="I8" s="254">
        <f>H8/H5*100</f>
        <v>44.280399142815824</v>
      </c>
      <c r="J8" s="213">
        <v>18923</v>
      </c>
      <c r="K8" s="213">
        <v>14758</v>
      </c>
    </row>
    <row r="9" spans="1:12" ht="22.5" customHeight="1">
      <c r="A9" s="221"/>
      <c r="B9" s="229"/>
      <c r="C9" s="235" t="s">
        <v>274</v>
      </c>
      <c r="D9" s="215">
        <v>30664</v>
      </c>
      <c r="E9" s="254">
        <f>D9/D5*100</f>
        <v>39.31181251762775</v>
      </c>
      <c r="F9" s="213">
        <v>19803</v>
      </c>
      <c r="G9" s="213">
        <v>10861</v>
      </c>
      <c r="H9" s="263">
        <f t="shared" si="0"/>
        <v>28463</v>
      </c>
      <c r="I9" s="254">
        <f>H9/H5*100</f>
        <v>37.420296333302652</v>
      </c>
      <c r="J9" s="213">
        <v>17862</v>
      </c>
      <c r="K9" s="213">
        <v>10601</v>
      </c>
    </row>
    <row r="10" spans="1:12" ht="22.5" customHeight="1">
      <c r="A10" s="221"/>
      <c r="B10" s="229"/>
      <c r="C10" s="236" t="s">
        <v>272</v>
      </c>
      <c r="D10" s="215">
        <v>4945</v>
      </c>
      <c r="E10" s="254">
        <f>D10/D5*100</f>
        <v>6.3395810363836818</v>
      </c>
      <c r="F10" s="213">
        <v>522</v>
      </c>
      <c r="G10" s="213">
        <v>4423</v>
      </c>
      <c r="H10" s="263">
        <f t="shared" si="0"/>
        <v>4214</v>
      </c>
      <c r="I10" s="254">
        <f>H10/H5*100</f>
        <v>5.5401443540223232</v>
      </c>
      <c r="J10" s="213">
        <v>480</v>
      </c>
      <c r="K10" s="213">
        <v>3734</v>
      </c>
    </row>
    <row r="11" spans="1:12" ht="22.5" customHeight="1">
      <c r="A11" s="221"/>
      <c r="B11" s="229"/>
      <c r="C11" s="237" t="s">
        <v>271</v>
      </c>
      <c r="D11" s="215">
        <v>179</v>
      </c>
      <c r="E11" s="254">
        <f>D11/D5*100</f>
        <v>0.22948129535140124</v>
      </c>
      <c r="F11" s="213">
        <v>83</v>
      </c>
      <c r="G11" s="213">
        <v>96</v>
      </c>
      <c r="H11" s="263">
        <f t="shared" si="0"/>
        <v>123</v>
      </c>
      <c r="I11" s="254">
        <f>H11/H5*100</f>
        <v>0.16170805779419692</v>
      </c>
      <c r="J11" s="213">
        <v>57</v>
      </c>
      <c r="K11" s="213">
        <v>66</v>
      </c>
    </row>
    <row r="12" spans="1:12" ht="22.5" customHeight="1">
      <c r="A12" s="222"/>
      <c r="B12" s="230"/>
      <c r="C12" s="238" t="s">
        <v>214</v>
      </c>
      <c r="D12" s="215">
        <v>722</v>
      </c>
      <c r="E12" s="254">
        <f>D12/D5*100</f>
        <v>0.92561729186431108</v>
      </c>
      <c r="F12" s="213">
        <v>449</v>
      </c>
      <c r="G12" s="213">
        <v>273</v>
      </c>
      <c r="H12" s="263">
        <f t="shared" si="0"/>
        <v>881</v>
      </c>
      <c r="I12" s="254">
        <f>H12/H5*100</f>
        <v>1.1582503976966463</v>
      </c>
      <c r="J12" s="213">
        <v>524</v>
      </c>
      <c r="K12" s="213">
        <v>357</v>
      </c>
    </row>
    <row r="13" spans="1:12" ht="24" customHeight="1">
      <c r="A13" s="223" t="s">
        <v>270</v>
      </c>
      <c r="B13" s="223"/>
      <c r="C13" s="219"/>
      <c r="D13" s="215">
        <v>2946</v>
      </c>
      <c r="E13" s="253">
        <v>3.8</v>
      </c>
      <c r="F13" s="215">
        <v>1975</v>
      </c>
      <c r="G13" s="215">
        <v>971</v>
      </c>
      <c r="H13" s="263">
        <f t="shared" si="0"/>
        <v>2924</v>
      </c>
      <c r="I13" s="253">
        <f>H13/H5*100</f>
        <v>3.8441817966685514</v>
      </c>
      <c r="J13" s="215">
        <v>2049</v>
      </c>
      <c r="K13" s="215">
        <v>875</v>
      </c>
    </row>
    <row r="14" spans="1:12" ht="24" customHeight="1">
      <c r="A14" s="224" t="s">
        <v>48</v>
      </c>
      <c r="B14" s="224"/>
      <c r="C14" s="239"/>
      <c r="D14" s="215">
        <v>27328</v>
      </c>
      <c r="E14" s="253">
        <v>35</v>
      </c>
      <c r="F14" s="215">
        <v>8933</v>
      </c>
      <c r="G14" s="260">
        <v>18395</v>
      </c>
      <c r="H14" s="215">
        <f t="shared" si="0"/>
        <v>25976</v>
      </c>
      <c r="I14" s="253">
        <f>H14/H5*100</f>
        <v>34.150638286683403</v>
      </c>
      <c r="J14" s="215">
        <v>8756</v>
      </c>
      <c r="K14" s="215">
        <v>17220</v>
      </c>
    </row>
    <row r="15" spans="1:12" ht="22.5" customHeight="1">
      <c r="A15" s="221"/>
      <c r="B15" s="221"/>
      <c r="C15" s="235" t="s">
        <v>246</v>
      </c>
      <c r="D15" s="215">
        <v>10490</v>
      </c>
      <c r="E15" s="253">
        <f>D15/D5*100</f>
        <v>13.448373118637983</v>
      </c>
      <c r="F15" s="215">
        <v>758</v>
      </c>
      <c r="G15" s="215">
        <v>9732</v>
      </c>
      <c r="H15" s="263">
        <f t="shared" si="0"/>
        <v>10492</v>
      </c>
      <c r="I15" s="253">
        <f>H15/H5*100</f>
        <v>13.793828799810685</v>
      </c>
      <c r="J15" s="215">
        <v>1170</v>
      </c>
      <c r="K15" s="215">
        <v>9322</v>
      </c>
    </row>
    <row r="16" spans="1:12" ht="22.5" customHeight="1">
      <c r="A16" s="225"/>
      <c r="B16" s="225"/>
      <c r="C16" s="240" t="s">
        <v>50</v>
      </c>
      <c r="D16" s="245">
        <v>3997</v>
      </c>
      <c r="E16" s="255">
        <f>D16/D5*100</f>
        <v>5.1242275839081053</v>
      </c>
      <c r="F16" s="245">
        <v>2123</v>
      </c>
      <c r="G16" s="245">
        <v>1874</v>
      </c>
      <c r="H16" s="264">
        <f t="shared" si="0"/>
        <v>3746</v>
      </c>
      <c r="I16" s="255">
        <f>H16/H5*100</f>
        <v>4.9248649146102572</v>
      </c>
      <c r="J16" s="245">
        <v>2059</v>
      </c>
      <c r="K16" s="245">
        <v>1687</v>
      </c>
    </row>
    <row r="17" spans="1:11" ht="22.5" customHeight="1">
      <c r="D17" s="246"/>
      <c r="E17" s="256"/>
      <c r="F17" s="246"/>
      <c r="G17" s="246"/>
      <c r="H17" s="246"/>
      <c r="I17" s="256"/>
      <c r="J17" s="246"/>
      <c r="K17" s="246"/>
    </row>
    <row r="18" spans="1:11" ht="21" customHeight="1">
      <c r="A18" s="217" t="s">
        <v>116</v>
      </c>
      <c r="B18" s="217"/>
      <c r="C18" s="232"/>
      <c r="D18" s="247" t="s">
        <v>281</v>
      </c>
      <c r="E18" s="247"/>
      <c r="F18" s="247"/>
      <c r="G18" s="261"/>
      <c r="H18" s="247" t="s">
        <v>241</v>
      </c>
      <c r="I18" s="247"/>
      <c r="J18" s="247"/>
      <c r="K18" s="261"/>
    </row>
    <row r="19" spans="1:11" ht="21" customHeight="1">
      <c r="A19" s="218"/>
      <c r="B19" s="218"/>
      <c r="C19" s="233"/>
      <c r="D19" s="243" t="s">
        <v>168</v>
      </c>
      <c r="E19" s="252" t="s">
        <v>280</v>
      </c>
      <c r="F19" s="243" t="s">
        <v>244</v>
      </c>
      <c r="G19" s="259" t="s">
        <v>243</v>
      </c>
      <c r="H19" s="243" t="s">
        <v>168</v>
      </c>
      <c r="I19" s="252" t="s">
        <v>280</v>
      </c>
      <c r="J19" s="243" t="s">
        <v>244</v>
      </c>
      <c r="K19" s="259" t="s">
        <v>243</v>
      </c>
    </row>
    <row r="20" spans="1:11" ht="24" customHeight="1">
      <c r="A20" s="219" t="s">
        <v>279</v>
      </c>
      <c r="B20" s="227"/>
      <c r="C20" s="227"/>
      <c r="D20" s="248">
        <v>73019</v>
      </c>
      <c r="E20" s="254">
        <v>100</v>
      </c>
      <c r="F20" s="213">
        <v>35344</v>
      </c>
      <c r="G20" s="213">
        <v>37675</v>
      </c>
      <c r="H20" s="262">
        <f t="shared" ref="H20:H31" si="1">J20+K20</f>
        <v>69470</v>
      </c>
      <c r="I20" s="254">
        <v>100</v>
      </c>
      <c r="J20" s="213">
        <v>33694</v>
      </c>
      <c r="K20" s="213">
        <v>35776</v>
      </c>
    </row>
    <row r="21" spans="1:11" ht="24" customHeight="1">
      <c r="A21" s="219" t="s">
        <v>278</v>
      </c>
      <c r="B21" s="227"/>
      <c r="C21" s="227"/>
      <c r="D21" s="249">
        <v>63340</v>
      </c>
      <c r="E21" s="254">
        <f>D21/D20*100</f>
        <v>86.74454594009778</v>
      </c>
      <c r="F21" s="213">
        <v>30389</v>
      </c>
      <c r="G21" s="213">
        <v>32951</v>
      </c>
      <c r="H21" s="263">
        <f t="shared" si="1"/>
        <v>60496</v>
      </c>
      <c r="I21" s="254">
        <f>H21/H20*100</f>
        <v>87.082193752699013</v>
      </c>
      <c r="J21" s="213">
        <v>29162</v>
      </c>
      <c r="K21" s="213">
        <v>31334</v>
      </c>
    </row>
    <row r="22" spans="1:11" ht="24" customHeight="1">
      <c r="A22" s="220" t="s">
        <v>253</v>
      </c>
      <c r="B22" s="220"/>
      <c r="C22" s="234"/>
      <c r="D22" s="249">
        <v>34803</v>
      </c>
      <c r="E22" s="254">
        <f>D22/D20*100</f>
        <v>47.662937043783124</v>
      </c>
      <c r="F22" s="213">
        <v>19801</v>
      </c>
      <c r="G22" s="213">
        <v>15002</v>
      </c>
      <c r="H22" s="263">
        <f t="shared" si="1"/>
        <v>33125</v>
      </c>
      <c r="I22" s="254">
        <f>H22/H20*100</f>
        <v>47.682452857348494</v>
      </c>
      <c r="J22" s="213">
        <v>18453</v>
      </c>
      <c r="K22" s="213">
        <v>14672</v>
      </c>
    </row>
    <row r="23" spans="1:11" ht="22.5" customHeight="1">
      <c r="A23" s="221"/>
      <c r="B23" s="231" t="s">
        <v>275</v>
      </c>
      <c r="C23" s="234"/>
      <c r="D23" s="249">
        <v>33021</v>
      </c>
      <c r="E23" s="254">
        <f>D23/D20*100</f>
        <v>45.222476341774062</v>
      </c>
      <c r="F23" s="213">
        <v>18562</v>
      </c>
      <c r="G23" s="213">
        <v>14459</v>
      </c>
      <c r="H23" s="263">
        <f t="shared" si="1"/>
        <v>31581</v>
      </c>
      <c r="I23" s="254">
        <f>H23/H20*100</f>
        <v>45.459910752842951</v>
      </c>
      <c r="J23" s="213">
        <v>17417</v>
      </c>
      <c r="K23" s="213">
        <v>14164</v>
      </c>
    </row>
    <row r="24" spans="1:11" ht="22.5" customHeight="1">
      <c r="A24" s="221"/>
      <c r="B24" s="229"/>
      <c r="C24" s="235" t="s">
        <v>274</v>
      </c>
      <c r="D24" s="249">
        <v>28136</v>
      </c>
      <c r="E24" s="254">
        <f>D24/D20*100</f>
        <v>38.532436763034276</v>
      </c>
      <c r="F24" s="213">
        <v>17602</v>
      </c>
      <c r="G24" s="213">
        <v>10534</v>
      </c>
      <c r="H24" s="263">
        <f t="shared" si="1"/>
        <v>27082</v>
      </c>
      <c r="I24" s="254">
        <f>H24/H20*100</f>
        <v>38.983733985893195</v>
      </c>
      <c r="J24" s="213">
        <v>16329</v>
      </c>
      <c r="K24" s="213">
        <v>10753</v>
      </c>
    </row>
    <row r="25" spans="1:11" ht="22.5" customHeight="1">
      <c r="A25" s="221"/>
      <c r="B25" s="229"/>
      <c r="C25" s="236" t="s">
        <v>272</v>
      </c>
      <c r="D25" s="249">
        <v>4069</v>
      </c>
      <c r="E25" s="254">
        <f>D25/D20*100</f>
        <v>5.5725222202440454</v>
      </c>
      <c r="F25" s="213">
        <v>519</v>
      </c>
      <c r="G25" s="213">
        <v>3550</v>
      </c>
      <c r="H25" s="263">
        <f t="shared" si="1"/>
        <v>3518</v>
      </c>
      <c r="I25" s="254">
        <f>H25/H20*100</f>
        <v>5.0640564272347772</v>
      </c>
      <c r="J25" s="213">
        <v>561</v>
      </c>
      <c r="K25" s="213">
        <v>2957</v>
      </c>
    </row>
    <row r="26" spans="1:11" ht="22.5" customHeight="1">
      <c r="A26" s="221"/>
      <c r="B26" s="229"/>
      <c r="C26" s="241" t="s">
        <v>271</v>
      </c>
      <c r="D26" s="249">
        <v>146</v>
      </c>
      <c r="E26" s="254">
        <f>D26/D20*100</f>
        <v>0.1999479587504622</v>
      </c>
      <c r="F26" s="213">
        <v>63</v>
      </c>
      <c r="G26" s="213">
        <v>83</v>
      </c>
      <c r="H26" s="263">
        <f t="shared" si="1"/>
        <v>144</v>
      </c>
      <c r="I26" s="254">
        <f>H26/H20*100</f>
        <v>0.20728371959119044</v>
      </c>
      <c r="J26" s="213">
        <v>65</v>
      </c>
      <c r="K26" s="213">
        <v>79</v>
      </c>
    </row>
    <row r="27" spans="1:11" ht="22.5" customHeight="1">
      <c r="A27" s="222"/>
      <c r="B27" s="230"/>
      <c r="C27" s="238" t="s">
        <v>214</v>
      </c>
      <c r="D27" s="249">
        <v>670</v>
      </c>
      <c r="E27" s="254">
        <f>D27/D20*100</f>
        <v>0.91756939974527185</v>
      </c>
      <c r="F27" s="213">
        <v>378</v>
      </c>
      <c r="G27" s="213">
        <v>292</v>
      </c>
      <c r="H27" s="263">
        <f t="shared" si="1"/>
        <v>837</v>
      </c>
      <c r="I27" s="254">
        <f>H27/H20*100</f>
        <v>1.2048366201237943</v>
      </c>
      <c r="J27" s="213">
        <v>462</v>
      </c>
      <c r="K27" s="213">
        <v>375</v>
      </c>
    </row>
    <row r="28" spans="1:11" ht="24" customHeight="1">
      <c r="A28" s="223" t="s">
        <v>270</v>
      </c>
      <c r="B28" s="223"/>
      <c r="C28" s="219"/>
      <c r="D28" s="249">
        <v>1782</v>
      </c>
      <c r="E28" s="253">
        <f>D28/D20*100</f>
        <v>2.4404607020090658</v>
      </c>
      <c r="F28" s="215">
        <v>1239</v>
      </c>
      <c r="G28" s="215">
        <v>543</v>
      </c>
      <c r="H28" s="263">
        <f t="shared" si="1"/>
        <v>1544</v>
      </c>
      <c r="I28" s="253">
        <f>H28/H20*100</f>
        <v>2.2225421045055418</v>
      </c>
      <c r="J28" s="215">
        <v>1036</v>
      </c>
      <c r="K28" s="215">
        <v>508</v>
      </c>
    </row>
    <row r="29" spans="1:11" ht="24" customHeight="1">
      <c r="A29" s="224" t="s">
        <v>48</v>
      </c>
      <c r="B29" s="224"/>
      <c r="C29" s="239"/>
      <c r="D29" s="249">
        <v>27000</v>
      </c>
      <c r="E29" s="253">
        <f>D29/D20*100</f>
        <v>36.976677303167669</v>
      </c>
      <c r="F29" s="215">
        <v>9825</v>
      </c>
      <c r="G29" s="260">
        <v>17175</v>
      </c>
      <c r="H29" s="215">
        <f t="shared" si="1"/>
        <v>24515</v>
      </c>
      <c r="I29" s="253">
        <f>H29/H20*100</f>
        <v>35.288613790125233</v>
      </c>
      <c r="J29" s="215">
        <v>9217</v>
      </c>
      <c r="K29" s="215">
        <v>15298</v>
      </c>
    </row>
    <row r="30" spans="1:11" ht="22.5" customHeight="1">
      <c r="A30" s="221"/>
      <c r="B30" s="221"/>
      <c r="C30" s="235" t="s">
        <v>246</v>
      </c>
      <c r="D30" s="249">
        <v>8934</v>
      </c>
      <c r="E30" s="253">
        <f>D30/D20*100</f>
        <v>12.235171667648146</v>
      </c>
      <c r="F30" s="215">
        <v>1077</v>
      </c>
      <c r="G30" s="215">
        <v>7857</v>
      </c>
      <c r="H30" s="263">
        <f t="shared" si="1"/>
        <v>7993</v>
      </c>
      <c r="I30" s="253">
        <f>H30/H20*100</f>
        <v>11.505685907586008</v>
      </c>
      <c r="J30" s="215">
        <v>1185</v>
      </c>
      <c r="K30" s="215">
        <v>6808</v>
      </c>
    </row>
    <row r="31" spans="1:11" ht="22.5" customHeight="1">
      <c r="A31" s="225"/>
      <c r="B31" s="225"/>
      <c r="C31" s="240" t="s">
        <v>50</v>
      </c>
      <c r="D31" s="250">
        <v>3709</v>
      </c>
      <c r="E31" s="255">
        <f>D31/D20*100</f>
        <v>5.079499856201811</v>
      </c>
      <c r="F31" s="245">
        <v>1926</v>
      </c>
      <c r="G31" s="245">
        <v>1783</v>
      </c>
      <c r="H31" s="264">
        <f t="shared" si="1"/>
        <v>3242</v>
      </c>
      <c r="I31" s="255">
        <f>H31/H20*100</f>
        <v>4.6667626313516628</v>
      </c>
      <c r="J31" s="245">
        <v>1759</v>
      </c>
      <c r="K31" s="245">
        <v>1483</v>
      </c>
    </row>
    <row r="32" spans="1:11" ht="24" customHeight="1">
      <c r="A32" s="213" t="s">
        <v>269</v>
      </c>
      <c r="D32" s="251"/>
      <c r="E32" s="257"/>
      <c r="F32" s="251"/>
      <c r="G32" s="251"/>
    </row>
    <row r="33" spans="1:1" ht="18" customHeight="1">
      <c r="A33" s="213" t="s">
        <v>264</v>
      </c>
    </row>
    <row r="34" spans="1:1" ht="18" customHeight="1">
      <c r="A34" s="213" t="s">
        <v>165</v>
      </c>
    </row>
    <row r="35" spans="1:1" ht="25.5" customHeight="1"/>
    <row r="36" spans="1:1" ht="25.5" customHeight="1"/>
    <row r="37" spans="1:1" ht="25.5" customHeight="1"/>
    <row r="38" spans="1:1" ht="25.5" customHeight="1"/>
    <row r="39" spans="1:1" ht="25.5" customHeight="1"/>
    <row r="40" spans="1:1" ht="25.5" customHeight="1"/>
    <row r="41" spans="1:1" ht="25.5" customHeight="1"/>
    <row r="42" spans="1:1" ht="25.5" customHeight="1"/>
    <row r="43" spans="1:1" ht="25.5" customHeight="1"/>
    <row r="44" spans="1:1" ht="25.5" customHeight="1"/>
    <row r="45" spans="1:1" ht="25.5" customHeight="1"/>
  </sheetData>
  <mergeCells count="19">
    <mergeCell ref="A1:K1"/>
    <mergeCell ref="D3:G3"/>
    <mergeCell ref="H3:K3"/>
    <mergeCell ref="A5:C5"/>
    <mergeCell ref="A6:C6"/>
    <mergeCell ref="A7:C7"/>
    <mergeCell ref="B8:C8"/>
    <mergeCell ref="A13:C13"/>
    <mergeCell ref="A14:C14"/>
    <mergeCell ref="D18:G18"/>
    <mergeCell ref="H18:K18"/>
    <mergeCell ref="A20:C20"/>
    <mergeCell ref="A21:C21"/>
    <mergeCell ref="A22:C22"/>
    <mergeCell ref="B23:C23"/>
    <mergeCell ref="A28:C28"/>
    <mergeCell ref="A29:C29"/>
    <mergeCell ref="A3:C4"/>
    <mergeCell ref="A18:C19"/>
  </mergeCells>
  <phoneticPr fontId="3"/>
  <printOptions horizontalCentered="1"/>
  <pageMargins left="0.59055118110236227" right="0.55118110236220474" top="0.78740157480314965" bottom="0.39370078740157483" header="0.51181102362204722" footer="0.39370078740157483"/>
  <pageSetup paperSize="9" scale="91" firstPageNumber="37" fitToWidth="1" fitToHeight="0" orientation="portrait" usePrinterDefaults="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9999"/>
    <pageSetUpPr fitToPage="1"/>
  </sheetPr>
  <dimension ref="A1:R26"/>
  <sheetViews>
    <sheetView zoomScaleSheetLayoutView="91" workbookViewId="0">
      <pane xSplit="2" ySplit="5" topLeftCell="C6" activePane="bottomRight" state="frozen"/>
      <selection pane="topRight"/>
      <selection pane="bottomLeft"/>
      <selection pane="bottomRight" sqref="A1:Q1"/>
    </sheetView>
  </sheetViews>
  <sheetFormatPr defaultRowHeight="13.5"/>
  <cols>
    <col min="1" max="2" width="11.625" style="202" customWidth="1"/>
    <col min="3" max="9" width="9.625" style="202" customWidth="1"/>
    <col min="10" max="16" width="11" style="202" customWidth="1"/>
    <col min="17" max="17" width="11.75" style="202" customWidth="1"/>
    <col min="18" max="16384" width="9" style="202" customWidth="1"/>
  </cols>
  <sheetData>
    <row r="1" spans="1:17" ht="45" customHeight="1">
      <c r="A1" s="267" t="s">
        <v>308</v>
      </c>
      <c r="B1" s="267"/>
      <c r="C1" s="267"/>
      <c r="D1" s="267"/>
      <c r="E1" s="267"/>
      <c r="F1" s="267"/>
      <c r="G1" s="267"/>
      <c r="H1" s="267"/>
      <c r="I1" s="267"/>
      <c r="J1" s="267"/>
      <c r="K1" s="267"/>
      <c r="L1" s="294"/>
      <c r="M1" s="294"/>
      <c r="N1" s="294"/>
      <c r="O1" s="294"/>
      <c r="P1" s="294"/>
      <c r="Q1" s="294"/>
    </row>
    <row r="2" spans="1:17" ht="30" customHeight="1">
      <c r="A2" s="268" t="s">
        <v>144</v>
      </c>
      <c r="B2" s="268"/>
      <c r="C2" s="283"/>
      <c r="D2" s="283"/>
      <c r="E2" s="283"/>
      <c r="F2" s="283"/>
      <c r="G2" s="283"/>
      <c r="H2" s="283"/>
      <c r="I2" s="283"/>
      <c r="J2" s="283"/>
      <c r="K2" s="283"/>
      <c r="L2" s="283"/>
      <c r="M2" s="283"/>
      <c r="O2" s="268"/>
      <c r="Q2" s="190" t="s">
        <v>64</v>
      </c>
    </row>
    <row r="3" spans="1:17" ht="24" customHeight="1">
      <c r="A3" s="269" t="s">
        <v>292</v>
      </c>
      <c r="B3" s="277" t="s">
        <v>307</v>
      </c>
      <c r="C3" s="284" t="s">
        <v>306</v>
      </c>
      <c r="D3" s="284" t="s">
        <v>155</v>
      </c>
      <c r="E3" s="284" t="s">
        <v>305</v>
      </c>
      <c r="F3" s="284" t="s">
        <v>304</v>
      </c>
      <c r="G3" s="284" t="s">
        <v>303</v>
      </c>
      <c r="H3" s="289" t="s">
        <v>302</v>
      </c>
      <c r="I3" s="289" t="s">
        <v>301</v>
      </c>
      <c r="J3" s="291" t="s">
        <v>299</v>
      </c>
      <c r="K3" s="247" t="s">
        <v>297</v>
      </c>
      <c r="L3" s="247" t="s">
        <v>92</v>
      </c>
      <c r="M3" s="247" t="s">
        <v>296</v>
      </c>
      <c r="N3" s="247" t="s">
        <v>295</v>
      </c>
      <c r="O3" s="247" t="s">
        <v>294</v>
      </c>
      <c r="P3" s="261" t="s">
        <v>293</v>
      </c>
      <c r="Q3" s="300" t="s">
        <v>292</v>
      </c>
    </row>
    <row r="4" spans="1:17" ht="104.25" customHeight="1">
      <c r="A4" s="270"/>
      <c r="B4" s="278"/>
      <c r="C4" s="278" t="s">
        <v>251</v>
      </c>
      <c r="D4" s="278" t="s">
        <v>25</v>
      </c>
      <c r="E4" s="288" t="s">
        <v>291</v>
      </c>
      <c r="F4" s="288" t="s">
        <v>290</v>
      </c>
      <c r="G4" s="288" t="s">
        <v>87</v>
      </c>
      <c r="H4" s="278" t="s">
        <v>99</v>
      </c>
      <c r="I4" s="290" t="s">
        <v>131</v>
      </c>
      <c r="J4" s="292" t="s">
        <v>289</v>
      </c>
      <c r="K4" s="293" t="s">
        <v>268</v>
      </c>
      <c r="L4" s="295" t="s">
        <v>199</v>
      </c>
      <c r="M4" s="295" t="s">
        <v>245</v>
      </c>
      <c r="N4" s="295" t="s">
        <v>288</v>
      </c>
      <c r="O4" s="293" t="s">
        <v>287</v>
      </c>
      <c r="P4" s="296" t="s">
        <v>286</v>
      </c>
      <c r="Q4" s="301"/>
    </row>
    <row r="5" spans="1:17" ht="30" customHeight="1">
      <c r="A5" s="271" t="s">
        <v>237</v>
      </c>
      <c r="B5" s="279">
        <f t="shared" ref="B5:B20" si="0">SUM(C5:P5)</f>
        <v>31581</v>
      </c>
      <c r="C5" s="285">
        <f t="shared" ref="C5:P5" si="1">SUM(C6:C20)</f>
        <v>2297</v>
      </c>
      <c r="D5" s="285">
        <f t="shared" si="1"/>
        <v>41</v>
      </c>
      <c r="E5" s="285">
        <f t="shared" si="1"/>
        <v>427</v>
      </c>
      <c r="F5" s="285">
        <f t="shared" si="1"/>
        <v>13</v>
      </c>
      <c r="G5" s="285">
        <f t="shared" si="1"/>
        <v>2445</v>
      </c>
      <c r="H5" s="285">
        <f t="shared" si="1"/>
        <v>6893</v>
      </c>
      <c r="I5" s="285">
        <f t="shared" si="1"/>
        <v>433</v>
      </c>
      <c r="J5" s="285">
        <f t="shared" si="1"/>
        <v>1435</v>
      </c>
      <c r="K5" s="285">
        <f t="shared" si="1"/>
        <v>5117</v>
      </c>
      <c r="L5" s="285">
        <f t="shared" si="1"/>
        <v>619</v>
      </c>
      <c r="M5" s="285">
        <f t="shared" si="1"/>
        <v>247</v>
      </c>
      <c r="N5" s="285">
        <f t="shared" si="1"/>
        <v>9826</v>
      </c>
      <c r="O5" s="285">
        <f t="shared" si="1"/>
        <v>1449</v>
      </c>
      <c r="P5" s="297">
        <f t="shared" si="1"/>
        <v>339</v>
      </c>
      <c r="Q5" s="302" t="s">
        <v>237</v>
      </c>
    </row>
    <row r="6" spans="1:17" ht="28.5" customHeight="1">
      <c r="A6" s="272" t="s">
        <v>285</v>
      </c>
      <c r="B6" s="280">
        <f t="shared" si="0"/>
        <v>297</v>
      </c>
      <c r="C6" s="120">
        <v>1</v>
      </c>
      <c r="D6" s="20">
        <v>0</v>
      </c>
      <c r="E6" s="120">
        <v>0</v>
      </c>
      <c r="F6" s="20">
        <v>0</v>
      </c>
      <c r="G6" s="120">
        <v>20</v>
      </c>
      <c r="H6" s="120">
        <v>93</v>
      </c>
      <c r="I6" s="120">
        <v>5</v>
      </c>
      <c r="J6" s="120">
        <v>6</v>
      </c>
      <c r="K6" s="120">
        <v>108</v>
      </c>
      <c r="L6" s="120">
        <v>3</v>
      </c>
      <c r="M6" s="20">
        <v>0</v>
      </c>
      <c r="N6" s="120">
        <v>40</v>
      </c>
      <c r="O6" s="120">
        <v>16</v>
      </c>
      <c r="P6" s="120">
        <v>5</v>
      </c>
      <c r="Q6" s="303" t="s">
        <v>285</v>
      </c>
    </row>
    <row r="7" spans="1:17" ht="28.5" customHeight="1">
      <c r="A7" s="272" t="s">
        <v>139</v>
      </c>
      <c r="B7" s="280">
        <f t="shared" si="0"/>
        <v>1502</v>
      </c>
      <c r="C7" s="120">
        <v>16</v>
      </c>
      <c r="D7" s="120">
        <v>4</v>
      </c>
      <c r="E7" s="120">
        <v>4</v>
      </c>
      <c r="F7" s="20">
        <v>3</v>
      </c>
      <c r="G7" s="120">
        <v>90</v>
      </c>
      <c r="H7" s="120">
        <v>431</v>
      </c>
      <c r="I7" s="120">
        <v>42</v>
      </c>
      <c r="J7" s="120">
        <v>39</v>
      </c>
      <c r="K7" s="120">
        <v>251</v>
      </c>
      <c r="L7" s="120">
        <v>36</v>
      </c>
      <c r="M7" s="120">
        <v>10</v>
      </c>
      <c r="N7" s="120">
        <v>443</v>
      </c>
      <c r="O7" s="120">
        <v>112</v>
      </c>
      <c r="P7" s="120">
        <v>21</v>
      </c>
      <c r="Q7" s="303" t="s">
        <v>139</v>
      </c>
    </row>
    <row r="8" spans="1:17" ht="28.5" customHeight="1">
      <c r="A8" s="272" t="s">
        <v>273</v>
      </c>
      <c r="B8" s="280">
        <f t="shared" si="0"/>
        <v>2212</v>
      </c>
      <c r="C8" s="120">
        <v>20</v>
      </c>
      <c r="D8" s="20">
        <v>3</v>
      </c>
      <c r="E8" s="120">
        <v>9</v>
      </c>
      <c r="F8" s="120">
        <v>0</v>
      </c>
      <c r="G8" s="120">
        <v>122</v>
      </c>
      <c r="H8" s="120">
        <v>736</v>
      </c>
      <c r="I8" s="120">
        <v>51</v>
      </c>
      <c r="J8" s="120">
        <v>57</v>
      </c>
      <c r="K8" s="120">
        <v>304</v>
      </c>
      <c r="L8" s="120">
        <v>47</v>
      </c>
      <c r="M8" s="120">
        <v>8</v>
      </c>
      <c r="N8" s="120">
        <v>664</v>
      </c>
      <c r="O8" s="120">
        <v>162</v>
      </c>
      <c r="P8" s="120">
        <v>29</v>
      </c>
      <c r="Q8" s="303" t="s">
        <v>273</v>
      </c>
    </row>
    <row r="9" spans="1:17" ht="28.5" customHeight="1">
      <c r="A9" s="272" t="s">
        <v>284</v>
      </c>
      <c r="B9" s="280">
        <f t="shared" si="0"/>
        <v>2348</v>
      </c>
      <c r="C9" s="120">
        <v>46</v>
      </c>
      <c r="D9" s="120">
        <v>1</v>
      </c>
      <c r="E9" s="120">
        <v>14</v>
      </c>
      <c r="F9" s="120">
        <v>0</v>
      </c>
      <c r="G9" s="120">
        <v>118</v>
      </c>
      <c r="H9" s="120">
        <v>743</v>
      </c>
      <c r="I9" s="120">
        <v>31</v>
      </c>
      <c r="J9" s="120">
        <v>70</v>
      </c>
      <c r="K9" s="120">
        <v>329</v>
      </c>
      <c r="L9" s="120">
        <v>57</v>
      </c>
      <c r="M9" s="120">
        <v>11</v>
      </c>
      <c r="N9" s="120">
        <v>765</v>
      </c>
      <c r="O9" s="120">
        <v>146</v>
      </c>
      <c r="P9" s="120">
        <v>17</v>
      </c>
      <c r="Q9" s="303" t="s">
        <v>284</v>
      </c>
    </row>
    <row r="10" spans="1:17" ht="28.5" customHeight="1">
      <c r="A10" s="272" t="s">
        <v>261</v>
      </c>
      <c r="B10" s="280">
        <f t="shared" si="0"/>
        <v>2975</v>
      </c>
      <c r="C10" s="120">
        <v>63</v>
      </c>
      <c r="D10" s="120">
        <v>7</v>
      </c>
      <c r="E10" s="120">
        <v>17</v>
      </c>
      <c r="F10" s="120">
        <v>1</v>
      </c>
      <c r="G10" s="120">
        <v>182</v>
      </c>
      <c r="H10" s="120">
        <v>900</v>
      </c>
      <c r="I10" s="120">
        <v>34</v>
      </c>
      <c r="J10" s="120">
        <v>122</v>
      </c>
      <c r="K10" s="120">
        <v>468</v>
      </c>
      <c r="L10" s="120">
        <v>63</v>
      </c>
      <c r="M10" s="120">
        <v>18</v>
      </c>
      <c r="N10" s="120">
        <v>924</v>
      </c>
      <c r="O10" s="120">
        <v>149</v>
      </c>
      <c r="P10" s="120">
        <v>27</v>
      </c>
      <c r="Q10" s="303" t="s">
        <v>261</v>
      </c>
    </row>
    <row r="11" spans="1:17" ht="28.5" customHeight="1">
      <c r="A11" s="272" t="s">
        <v>283</v>
      </c>
      <c r="B11" s="280">
        <f t="shared" si="0"/>
        <v>3541</v>
      </c>
      <c r="C11" s="120">
        <v>76</v>
      </c>
      <c r="D11" s="120">
        <v>4</v>
      </c>
      <c r="E11" s="120">
        <v>39</v>
      </c>
      <c r="F11" s="120">
        <v>2</v>
      </c>
      <c r="G11" s="120">
        <v>242</v>
      </c>
      <c r="H11" s="120">
        <v>1058</v>
      </c>
      <c r="I11" s="120">
        <v>61</v>
      </c>
      <c r="J11" s="120">
        <v>166</v>
      </c>
      <c r="K11" s="120">
        <v>477</v>
      </c>
      <c r="L11" s="120">
        <v>68</v>
      </c>
      <c r="M11" s="120">
        <v>26</v>
      </c>
      <c r="N11" s="120">
        <v>1122</v>
      </c>
      <c r="O11" s="120">
        <v>168</v>
      </c>
      <c r="P11" s="120">
        <v>32</v>
      </c>
      <c r="Q11" s="303" t="s">
        <v>283</v>
      </c>
    </row>
    <row r="12" spans="1:17" ht="28.5" customHeight="1">
      <c r="A12" s="272" t="s">
        <v>240</v>
      </c>
      <c r="B12" s="280">
        <f t="shared" si="0"/>
        <v>4009</v>
      </c>
      <c r="C12" s="120">
        <v>91</v>
      </c>
      <c r="D12" s="120">
        <v>6</v>
      </c>
      <c r="E12" s="120">
        <v>21</v>
      </c>
      <c r="F12" s="120">
        <v>0</v>
      </c>
      <c r="G12" s="120">
        <v>330</v>
      </c>
      <c r="H12" s="120">
        <v>1027</v>
      </c>
      <c r="I12" s="120">
        <v>65</v>
      </c>
      <c r="J12" s="120">
        <v>202</v>
      </c>
      <c r="K12" s="120">
        <v>627</v>
      </c>
      <c r="L12" s="120">
        <v>103</v>
      </c>
      <c r="M12" s="120">
        <v>33</v>
      </c>
      <c r="N12" s="120">
        <v>1268</v>
      </c>
      <c r="O12" s="120">
        <v>198</v>
      </c>
      <c r="P12" s="120">
        <v>38</v>
      </c>
      <c r="Q12" s="303" t="s">
        <v>240</v>
      </c>
    </row>
    <row r="13" spans="1:17" ht="28.5" customHeight="1">
      <c r="A13" s="272" t="s">
        <v>176</v>
      </c>
      <c r="B13" s="280">
        <f t="shared" si="0"/>
        <v>3291</v>
      </c>
      <c r="C13" s="120">
        <v>97</v>
      </c>
      <c r="D13" s="120">
        <v>3</v>
      </c>
      <c r="E13" s="120">
        <v>35</v>
      </c>
      <c r="F13" s="120">
        <v>3</v>
      </c>
      <c r="G13" s="120">
        <v>267</v>
      </c>
      <c r="H13" s="120">
        <v>616</v>
      </c>
      <c r="I13" s="120">
        <v>46</v>
      </c>
      <c r="J13" s="120">
        <v>206</v>
      </c>
      <c r="K13" s="120">
        <v>550</v>
      </c>
      <c r="L13" s="120">
        <v>74</v>
      </c>
      <c r="M13" s="120">
        <v>21</v>
      </c>
      <c r="N13" s="120">
        <v>1145</v>
      </c>
      <c r="O13" s="120">
        <v>192</v>
      </c>
      <c r="P13" s="120">
        <v>36</v>
      </c>
      <c r="Q13" s="303" t="s">
        <v>176</v>
      </c>
    </row>
    <row r="14" spans="1:17" ht="28.5" customHeight="1">
      <c r="A14" s="272" t="s">
        <v>114</v>
      </c>
      <c r="B14" s="280">
        <f t="shared" si="0"/>
        <v>3197</v>
      </c>
      <c r="C14" s="120">
        <v>154</v>
      </c>
      <c r="D14" s="120">
        <v>1</v>
      </c>
      <c r="E14" s="120">
        <v>47</v>
      </c>
      <c r="F14" s="120">
        <v>2</v>
      </c>
      <c r="G14" s="120">
        <v>252</v>
      </c>
      <c r="H14" s="120">
        <v>526</v>
      </c>
      <c r="I14" s="120">
        <v>57</v>
      </c>
      <c r="J14" s="120">
        <v>209</v>
      </c>
      <c r="K14" s="120">
        <v>538</v>
      </c>
      <c r="L14" s="120">
        <v>64</v>
      </c>
      <c r="M14" s="120">
        <v>22</v>
      </c>
      <c r="N14" s="120">
        <v>1154</v>
      </c>
      <c r="O14" s="120">
        <v>146</v>
      </c>
      <c r="P14" s="120">
        <v>25</v>
      </c>
      <c r="Q14" s="303" t="s">
        <v>114</v>
      </c>
    </row>
    <row r="15" spans="1:17" ht="28.5" customHeight="1">
      <c r="A15" s="272" t="s">
        <v>187</v>
      </c>
      <c r="B15" s="280">
        <f t="shared" si="0"/>
        <v>2755</v>
      </c>
      <c r="C15" s="120">
        <v>218</v>
      </c>
      <c r="D15" s="120">
        <v>4</v>
      </c>
      <c r="E15" s="120">
        <v>58</v>
      </c>
      <c r="F15" s="120">
        <v>1</v>
      </c>
      <c r="G15" s="120">
        <v>285</v>
      </c>
      <c r="H15" s="120">
        <v>362</v>
      </c>
      <c r="I15" s="120">
        <v>20</v>
      </c>
      <c r="J15" s="120">
        <v>138</v>
      </c>
      <c r="K15" s="120">
        <v>508</v>
      </c>
      <c r="L15" s="120">
        <v>49</v>
      </c>
      <c r="M15" s="120">
        <v>27</v>
      </c>
      <c r="N15" s="120">
        <v>949</v>
      </c>
      <c r="O15" s="120">
        <v>105</v>
      </c>
      <c r="P15" s="120">
        <v>31</v>
      </c>
      <c r="Q15" s="303" t="s">
        <v>187</v>
      </c>
    </row>
    <row r="16" spans="1:17" ht="28.5" customHeight="1">
      <c r="A16" s="272" t="s">
        <v>259</v>
      </c>
      <c r="B16" s="280">
        <f t="shared" si="0"/>
        <v>2305</v>
      </c>
      <c r="C16" s="120">
        <v>411</v>
      </c>
      <c r="D16" s="120">
        <v>5</v>
      </c>
      <c r="E16" s="120">
        <v>52</v>
      </c>
      <c r="F16" s="120">
        <v>0</v>
      </c>
      <c r="G16" s="120">
        <v>265</v>
      </c>
      <c r="H16" s="120">
        <v>199</v>
      </c>
      <c r="I16" s="120">
        <v>17</v>
      </c>
      <c r="J16" s="120">
        <v>111</v>
      </c>
      <c r="K16" s="120">
        <v>443</v>
      </c>
      <c r="L16" s="120">
        <v>30</v>
      </c>
      <c r="M16" s="120">
        <v>23</v>
      </c>
      <c r="N16" s="120">
        <v>694</v>
      </c>
      <c r="O16" s="120">
        <v>29</v>
      </c>
      <c r="P16" s="120">
        <v>26</v>
      </c>
      <c r="Q16" s="303" t="s">
        <v>259</v>
      </c>
    </row>
    <row r="17" spans="1:18" ht="28.5" customHeight="1">
      <c r="A17" s="272" t="s">
        <v>256</v>
      </c>
      <c r="B17" s="280">
        <f t="shared" si="0"/>
        <v>1848</v>
      </c>
      <c r="C17" s="120">
        <v>541</v>
      </c>
      <c r="D17" s="120">
        <v>3</v>
      </c>
      <c r="E17" s="120">
        <v>67</v>
      </c>
      <c r="F17" s="120">
        <v>1</v>
      </c>
      <c r="G17" s="120">
        <v>184</v>
      </c>
      <c r="H17" s="120">
        <v>122</v>
      </c>
      <c r="I17" s="120">
        <v>3</v>
      </c>
      <c r="J17" s="120">
        <v>73</v>
      </c>
      <c r="K17" s="120">
        <v>307</v>
      </c>
      <c r="L17" s="120">
        <v>18</v>
      </c>
      <c r="M17" s="120">
        <v>26</v>
      </c>
      <c r="N17" s="120">
        <v>456</v>
      </c>
      <c r="O17" s="120">
        <v>23</v>
      </c>
      <c r="P17" s="120">
        <v>24</v>
      </c>
      <c r="Q17" s="303" t="s">
        <v>256</v>
      </c>
    </row>
    <row r="18" spans="1:18" ht="28.5" customHeight="1">
      <c r="A18" s="272" t="s">
        <v>254</v>
      </c>
      <c r="B18" s="280">
        <f t="shared" si="0"/>
        <v>779</v>
      </c>
      <c r="C18" s="120">
        <v>303</v>
      </c>
      <c r="D18" s="120">
        <v>0</v>
      </c>
      <c r="E18" s="120">
        <v>34</v>
      </c>
      <c r="F18" s="20">
        <v>0</v>
      </c>
      <c r="G18" s="120">
        <v>63</v>
      </c>
      <c r="H18" s="120">
        <v>58</v>
      </c>
      <c r="I18" s="20">
        <v>1</v>
      </c>
      <c r="J18" s="120">
        <v>27</v>
      </c>
      <c r="K18" s="120">
        <v>121</v>
      </c>
      <c r="L18" s="20">
        <v>6</v>
      </c>
      <c r="M18" s="120">
        <v>14</v>
      </c>
      <c r="N18" s="120">
        <v>142</v>
      </c>
      <c r="O18" s="120">
        <v>0</v>
      </c>
      <c r="P18" s="120">
        <v>10</v>
      </c>
      <c r="Q18" s="303" t="s">
        <v>254</v>
      </c>
    </row>
    <row r="19" spans="1:18" ht="28.5" customHeight="1">
      <c r="A19" s="272" t="s">
        <v>33</v>
      </c>
      <c r="B19" s="280">
        <f t="shared" si="0"/>
        <v>355</v>
      </c>
      <c r="C19" s="120">
        <v>183</v>
      </c>
      <c r="D19" s="20">
        <v>0</v>
      </c>
      <c r="E19" s="120">
        <v>24</v>
      </c>
      <c r="F19" s="20">
        <v>0</v>
      </c>
      <c r="G19" s="120">
        <v>18</v>
      </c>
      <c r="H19" s="120">
        <v>12</v>
      </c>
      <c r="I19" s="20">
        <v>0</v>
      </c>
      <c r="J19" s="120">
        <v>6</v>
      </c>
      <c r="K19" s="120">
        <v>55</v>
      </c>
      <c r="L19" s="20">
        <v>1</v>
      </c>
      <c r="M19" s="120">
        <v>4</v>
      </c>
      <c r="N19" s="120">
        <v>39</v>
      </c>
      <c r="O19" s="120">
        <v>1</v>
      </c>
      <c r="P19" s="120">
        <v>12</v>
      </c>
      <c r="Q19" s="303" t="s">
        <v>33</v>
      </c>
    </row>
    <row r="20" spans="1:18" ht="28.5" customHeight="1">
      <c r="A20" s="273" t="s">
        <v>46</v>
      </c>
      <c r="B20" s="281">
        <f t="shared" si="0"/>
        <v>167</v>
      </c>
      <c r="C20" s="286">
        <v>77</v>
      </c>
      <c r="D20" s="72">
        <v>0</v>
      </c>
      <c r="E20" s="286">
        <v>6</v>
      </c>
      <c r="F20" s="72">
        <v>0</v>
      </c>
      <c r="G20" s="286">
        <v>7</v>
      </c>
      <c r="H20" s="286">
        <v>10</v>
      </c>
      <c r="I20" s="72">
        <v>0</v>
      </c>
      <c r="J20" s="72">
        <v>3</v>
      </c>
      <c r="K20" s="286">
        <v>31</v>
      </c>
      <c r="L20" s="72">
        <v>0</v>
      </c>
      <c r="M20" s="72">
        <v>4</v>
      </c>
      <c r="N20" s="286">
        <v>21</v>
      </c>
      <c r="O20" s="72">
        <v>2</v>
      </c>
      <c r="P20" s="298">
        <v>6</v>
      </c>
      <c r="Q20" s="304" t="s">
        <v>46</v>
      </c>
    </row>
    <row r="21" spans="1:18" ht="21.75" customHeight="1">
      <c r="A21" s="272" t="s">
        <v>277</v>
      </c>
      <c r="B21" s="280"/>
      <c r="C21" s="120"/>
      <c r="D21" s="120"/>
      <c r="E21" s="120"/>
      <c r="F21" s="120"/>
      <c r="G21" s="120"/>
      <c r="H21" s="120"/>
      <c r="I21" s="120"/>
      <c r="J21" s="120"/>
      <c r="K21" s="120"/>
      <c r="L21" s="120"/>
      <c r="M21" s="120"/>
      <c r="N21" s="120"/>
      <c r="O21" s="120"/>
      <c r="P21" s="120"/>
      <c r="Q21" s="303" t="s">
        <v>277</v>
      </c>
    </row>
    <row r="22" spans="1:18" ht="28.5" customHeight="1">
      <c r="A22" s="272" t="s">
        <v>282</v>
      </c>
      <c r="B22" s="280">
        <f>SUM(C22:P22)</f>
        <v>5454</v>
      </c>
      <c r="C22" s="120">
        <v>1515</v>
      </c>
      <c r="D22" s="120">
        <v>8</v>
      </c>
      <c r="E22" s="120">
        <v>183</v>
      </c>
      <c r="F22" s="120">
        <v>1</v>
      </c>
      <c r="G22" s="120">
        <v>537</v>
      </c>
      <c r="H22" s="120">
        <v>401</v>
      </c>
      <c r="I22" s="120">
        <v>21</v>
      </c>
      <c r="J22" s="120">
        <v>220</v>
      </c>
      <c r="K22" s="120">
        <v>957</v>
      </c>
      <c r="L22" s="120">
        <v>55</v>
      </c>
      <c r="M22" s="120">
        <v>71</v>
      </c>
      <c r="N22" s="120">
        <v>1352</v>
      </c>
      <c r="O22" s="120">
        <v>55</v>
      </c>
      <c r="P22" s="120">
        <v>78</v>
      </c>
      <c r="Q22" s="303" t="s">
        <v>282</v>
      </c>
    </row>
    <row r="23" spans="1:18" ht="28.5" customHeight="1">
      <c r="A23" s="272" t="s">
        <v>147</v>
      </c>
      <c r="B23" s="280">
        <f>SUM(C23:P23)</f>
        <v>4153</v>
      </c>
      <c r="C23" s="120">
        <f t="shared" ref="C23:P23" si="2">C22-C24</f>
        <v>952</v>
      </c>
      <c r="D23" s="120">
        <f t="shared" si="2"/>
        <v>8</v>
      </c>
      <c r="E23" s="120">
        <f t="shared" si="2"/>
        <v>119</v>
      </c>
      <c r="F23" s="120">
        <f t="shared" si="2"/>
        <v>1</v>
      </c>
      <c r="G23" s="120">
        <f t="shared" si="2"/>
        <v>449</v>
      </c>
      <c r="H23" s="120">
        <f t="shared" si="2"/>
        <v>321</v>
      </c>
      <c r="I23" s="120">
        <f t="shared" si="2"/>
        <v>20</v>
      </c>
      <c r="J23" s="120">
        <f t="shared" si="2"/>
        <v>184</v>
      </c>
      <c r="K23" s="120">
        <f t="shared" si="2"/>
        <v>750</v>
      </c>
      <c r="L23" s="120">
        <f t="shared" si="2"/>
        <v>48</v>
      </c>
      <c r="M23" s="120">
        <f t="shared" si="2"/>
        <v>49</v>
      </c>
      <c r="N23" s="120">
        <f t="shared" si="2"/>
        <v>1150</v>
      </c>
      <c r="O23" s="120">
        <f t="shared" si="2"/>
        <v>52</v>
      </c>
      <c r="P23" s="120">
        <f t="shared" si="2"/>
        <v>50</v>
      </c>
      <c r="Q23" s="303" t="s">
        <v>147</v>
      </c>
      <c r="R23" s="306"/>
    </row>
    <row r="24" spans="1:18" ht="28.5" customHeight="1">
      <c r="A24" s="274" t="s">
        <v>178</v>
      </c>
      <c r="B24" s="282">
        <f>SUM(C24:P24)</f>
        <v>1301</v>
      </c>
      <c r="C24" s="287">
        <v>563</v>
      </c>
      <c r="D24" s="287">
        <v>0</v>
      </c>
      <c r="E24" s="287">
        <v>64</v>
      </c>
      <c r="F24" s="21">
        <v>0</v>
      </c>
      <c r="G24" s="287">
        <v>88</v>
      </c>
      <c r="H24" s="287">
        <v>80</v>
      </c>
      <c r="I24" s="21">
        <v>1</v>
      </c>
      <c r="J24" s="287">
        <v>36</v>
      </c>
      <c r="K24" s="287">
        <v>207</v>
      </c>
      <c r="L24" s="21">
        <v>7</v>
      </c>
      <c r="M24" s="287">
        <v>22</v>
      </c>
      <c r="N24" s="287">
        <v>202</v>
      </c>
      <c r="O24" s="287">
        <v>3</v>
      </c>
      <c r="P24" s="299">
        <v>28</v>
      </c>
      <c r="Q24" s="305" t="s">
        <v>178</v>
      </c>
    </row>
    <row r="25" spans="1:18" ht="24" customHeight="1">
      <c r="A25" s="275" t="s">
        <v>276</v>
      </c>
    </row>
    <row r="26" spans="1:18" ht="18.75" customHeight="1">
      <c r="A26" s="276"/>
      <c r="B26" s="276"/>
      <c r="C26" s="276"/>
      <c r="D26" s="276"/>
      <c r="E26" s="276"/>
      <c r="F26" s="276"/>
      <c r="G26" s="276"/>
    </row>
  </sheetData>
  <mergeCells count="5">
    <mergeCell ref="A1:Q1"/>
    <mergeCell ref="A26:G26"/>
    <mergeCell ref="A3:A4"/>
    <mergeCell ref="B3:B4"/>
    <mergeCell ref="Q3:Q4"/>
  </mergeCells>
  <phoneticPr fontId="3"/>
  <printOptions horizontalCentered="1"/>
  <pageMargins left="0.59055118110236227" right="0.55118110236220474" top="0.78740157480314965" bottom="0.39370078740157483" header="0.51181102362204722" footer="0.39370078740157483"/>
  <pageSetup paperSize="9" scale="89" firstPageNumber="37" fitToWidth="2" fitToHeight="0" orientation="portrait" usePrinterDefaults="1" useFirstPageNumber="1" r:id="rId1"/>
  <headerFooter alignWithMargins="0"/>
  <colBreaks count="1" manualBreakCount="1">
    <brk id="9" max="24"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事業所の推移・従業員数の推移</vt:lpstr>
      <vt:lpstr>事業所の概要</vt:lpstr>
      <vt:lpstr>地区別事業所・従業者の状況</vt:lpstr>
      <vt:lpstr>工業の推移</vt:lpstr>
      <vt:lpstr>工業の概要</vt:lpstr>
      <vt:lpstr>工業の産業分類別事業所数の推移</vt:lpstr>
      <vt:lpstr>工業の従業者規模別推移</vt:lpstr>
      <vt:lpstr>労働力状態、男女別１５歳以上人口</vt:lpstr>
      <vt:lpstr>産業・年齢別15歳以上就業者数</vt:lpstr>
      <vt:lpstr>常住地・従業地・通学地人口及び就業者数</vt:lpstr>
      <vt:lpstr>産業（大分類）別15歳以上就業者数</vt:lpstr>
    </vt:vector>
  </TitlesOfParts>
  <Company>Toshiba</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inf04-u05</dc:creator>
  <cp:lastModifiedBy>inf21-u02</cp:lastModifiedBy>
  <cp:lastPrinted>2025-03-17T02:44:48Z</cp:lastPrinted>
  <dcterms:created xsi:type="dcterms:W3CDTF">2024-02-09T04:00:29Z</dcterms:created>
  <dcterms:modified xsi:type="dcterms:W3CDTF">2025-08-28T06:28:43Z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2025-08-28T06:28:43Z</vt:filetime>
  </property>
</Properties>
</file>