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W40" i="9"/>
  <c r="BE40" i="9"/>
  <c r="AM40" i="9"/>
  <c r="U40" i="9"/>
  <c r="CO39" i="9"/>
  <c r="BE39" i="9"/>
  <c r="AM39" i="9"/>
  <c r="U39" i="9"/>
  <c r="CO38" i="9"/>
  <c r="BE38" i="9"/>
  <c r="AM38" i="9"/>
  <c r="CO37" i="9"/>
  <c r="BE37" i="9"/>
  <c r="AM37" i="9"/>
  <c r="CO36" i="9"/>
  <c r="BE36" i="9"/>
  <c r="AM36" i="9"/>
  <c r="CO35" i="9"/>
  <c r="AM35" i="9"/>
  <c r="CO34" i="9"/>
  <c r="BW34" i="9"/>
  <c r="BW35" i="9" s="1"/>
  <c r="BW36" i="9" s="1"/>
  <c r="BW37" i="9" s="1"/>
  <c r="BW38" i="9" s="1"/>
  <c r="BW39" i="9" s="1"/>
  <c r="C34" i="9"/>
  <c r="C35" i="9" l="1"/>
  <c r="C36" i="9" s="1"/>
  <c r="C37" i="9" s="1"/>
  <c r="C38" i="9" s="1"/>
  <c r="C39" i="9" s="1"/>
  <c r="C40" i="9" s="1"/>
  <c r="C41"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<sst xmlns="http://schemas.openxmlformats.org/spreadsheetml/2006/main" count="1102" uniqueCount="579">
  <si>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</si>
  <si>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</si>
  <si>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</si>
  <si>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</si>
  <si>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</si>
  <si>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</si>
  <si>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</si>
  <si>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</si>
  <si>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</si>
  <si>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</si>
  <si>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</si>
  <si>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</si>
  <si>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</si>
  <si>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</si>
  <si>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</si>
  <si>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</si>
  <si>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</si>
  <si>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</si>
  <si>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</si>
  <si>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</si>
  <si>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</si>
  <si>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</si>
  <si>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</si>
  <si>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</si>
  <si>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</si>
  <si>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</si>
  <si>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</si>
  <si>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</si>
  <si>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</si>
  <si>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</si>
  <si>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</si>
  <si>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</si>
  <si>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</si>
  <si>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</si>
  <si>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</si>
  <si>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</si>
  <si>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</si>
  <si>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</si>
  <si>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</si>
  <si>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</si>
  <si>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</si>
  <si>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</si>
  <si>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</si>
  <si>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</si>
  <si>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</si>
  <si>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</si>
  <si>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</si>
  <si>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</si>
  <si>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</si>
  <si>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</si>
  <si>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</si>
  <si>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</si>
  <si>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</si>
  <si>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</si>
  <si>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</si>
  <si>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</si>
  <si>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</si>
  <si>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</si>
  <si>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</si>
  <si>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</si>
  <si>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</si>
  <si>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</si>
  <si>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</si>
  <si>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</si>
  <si>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</si>
  <si>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</si>
  <si>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</si>
  <si>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</si>
  <si>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</si>
  <si>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</si>
  <si>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</si>
  <si>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</si>
  <si>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</si>
  <si>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</si>
  <si>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</si>
  <si>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</si>
  <si>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</si>
  <si>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</si>
  <si>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</si>
  <si>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</si>
  <si>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</si>
  <si>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</si>
  <si>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</si>
  <si>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</si>
  <si>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</si>
  <si>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</si>
  <si>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</si>
  <si>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</si>
  <si>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</si>
  <si>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</si>
  <si>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</si>
  <si>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</si>
  <si>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</si>
  <si>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</si>
  <si>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</si>
  <si>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</si>
  <si>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</si>
  <si>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</si>
  <si>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</si>
  <si>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</si>
  <si>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</si>
  <si>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</si>
  <si>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</si>
  <si>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</si>
  <si>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</si>
  <si>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</si>
  <si>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</si>
  <si>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</si>
  <si>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</si>
  <si>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</si>
  <si>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</si>
  <si>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</si>
  <si>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</si>
  <si>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</si>
  <si>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</si>
  <si>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</si>
  <si>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</si>
  <si>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</si>
  <si>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</si>
  <si>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</si>
  <si>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</si>
  <si>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</si>
  <si>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</si>
  <si>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</si>
  <si>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</si>
  <si>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</si>
  <si>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</si>
  <si>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</si>
  <si>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</si>
  <si>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</si>
  <si>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</si>
  <si>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</si>
  <si>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</si>
  <si>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</si>
  <si>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</si>
  <si>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</si>
  <si>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</si>
  <si>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</si>
  <si>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</si>
  <si>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</si>
  <si>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</si>
  <si>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</si>
  <si>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</si>
  <si>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</si>
  <si>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</si>
  <si>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</si>
  <si>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</si>
  <si>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</si>
  <si>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</si>
  <si>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</si>
  <si>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</si>
  <si>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</si>
  <si>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</si>
  <si>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</si>
  <si>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</si>
  <si>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</si>
  <si>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</si>
  <si>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</si>
  <si>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</si>
  <si>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</si>
  <si>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</si>
  <si>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</si>
  <si>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</si>
  <si>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</si>
  <si>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</si>
  <si>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</si>
  <si>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</si>
  <si>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</si>
  <si>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</si>
  <si>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</si>
  <si>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</si>
  <si>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</si>
  <si>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</si>
  <si>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</si>
  <si>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</si>
  <si>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</si>
  <si>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</si>
  <si>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</si>
  <si>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</si>
  <si>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</si>
  <si>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</si>
  <si>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</si>
  <si>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</si>
  <si>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</si>
  <si>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</si>
  <si>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</si>
  <si>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</si>
  <si>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</si>
  <si>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</si>
  <si>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</si>
  <si>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</si>
  <si>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</si>
  <si>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</si>
  <si>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</si>
  <si>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</si>
  <si>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徳島県阿南市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</si>
  <si>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</si>
  <si>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</si>
  <si>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</si>
  <si>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</si>
  <si>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</si>
  <si>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</si>
  <si>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</si>
  <si>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</si>
  <si>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</si>
  <si>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</si>
  <si>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</si>
  <si>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</si>
  <si>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</si>
  <si>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</si>
  <si>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</si>
  <si>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</si>
  <si>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</si>
  <si>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</si>
  <si>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</si>
  <si>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</si>
  <si>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</si>
  <si>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</si>
  <si>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</si>
  <si>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</si>
  <si>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</si>
  <si>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</si>
  <si>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</si>
  <si>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</si>
  <si>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</si>
  <si>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</si>
  <si>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</si>
  <si>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</si>
  <si>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</si>
  <si>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</si>
  <si>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</si>
  <si>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</si>
  <si>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</si>
  <si>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</si>
  <si>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</si>
  <si>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</si>
  <si>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</si>
  <si>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</si>
  <si>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</si>
  <si>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</si>
  <si>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</si>
  <si>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</si>
  <si>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</si>
  <si>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</si>
  <si>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</si>
  <si>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</si>
  <si>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</si>
  <si>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</si>
  <si>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</si>
  <si>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</si>
  <si>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</si>
  <si>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</si>
  <si>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</si>
  <si>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</si>
  <si>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</si>
  <si>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</si>
  <si>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</si>
  <si>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</si>
  <si>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</si>
  <si>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</si>
  <si>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</si>
  <si>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</si>
  <si>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</si>
  <si>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</si>
  <si>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</si>
  <si>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</si>
  <si>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</si>
  <si>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</si>
  <si>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</si>
  <si>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</si>
  <si>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</si>
  <si>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</si>
  <si>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</si>
  <si>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</si>
  <si>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</si>
  <si>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</si>
  <si>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</si>
  <si>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</si>
  <si>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</si>
  <si>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</si>
  <si>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</si>
  <si>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</si>
  <si>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</si>
  <si>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</si>
  <si>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</si>
  <si>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</si>
  <si>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</si>
  <si>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</si>
  <si>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</si>
  <si>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</si>
  <si>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</si>
  <si>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</si>
  <si>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</si>
  <si>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</si>
  <si>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</si>
  <si>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</si>
  <si>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</si>
  <si>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</si>
  <si>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</si>
  <si>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</si>
  <si>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</si>
  <si>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</si>
  <si>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</si>
  <si>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</si>
  <si>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</si>
  <si>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</si>
  <si>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</si>
  <si>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</si>
  <si>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</si>
  <si>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</si>
  <si>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</si>
  <si>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</si>
  <si>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</si>
  <si>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</si>
  <si>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</si>
  <si>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</si>
  <si>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</si>
  <si>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</si>
  <si>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</si>
  <si>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</si>
  <si>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</si>
  <si>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</si>
  <si>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</si>
  <si>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</si>
  <si>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</si>
  <si>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</si>
  <si>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</si>
  <si>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</si>
  <si>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</si>
  <si>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</si>
  <si>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</si>
  <si>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</si>
  <si>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</si>
  <si>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</si>
  <si>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</si>
  <si>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</si>
  <si>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</si>
  <si>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</si>
  <si>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</si>
  <si>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</si>
  <si>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</si>
  <si>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</si>
  <si>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</si>
  <si>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</si>
  <si>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徳島県阿南市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</si>
  <si>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</si>
  <si>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</si>
  <si>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</si>
  <si>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</si>
  <si>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</si>
  <si>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</si>
  <si>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</si>
  <si>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</si>
  <si>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</si>
  <si>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</si>
  <si>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</si>
  <si>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</si>
  <si>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</si>
  <si>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</si>
  <si>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</si>
  <si>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</si>
  <si>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</si>
  <si>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</si>
  <si>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</si>
  <si>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</si>
  <si>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住宅新築資金等貸付事業会計</t>
    <phoneticPr fontId="5"/>
  </si>
  <si>
    <t>伊島地区生活排水処理事業会計</t>
    <phoneticPr fontId="5"/>
  </si>
  <si>
    <t>学校給食事業会計</t>
    <phoneticPr fontId="5"/>
  </si>
  <si>
    <t>奨学資金貸付事業会計</t>
    <phoneticPr fontId="5"/>
  </si>
  <si>
    <t>春日野地域下水道事業会計</t>
    <phoneticPr fontId="5"/>
  </si>
  <si>
    <t>豊香野地区生活排水処理事業会計</t>
    <phoneticPr fontId="5"/>
  </si>
  <si>
    <t>西春日野生活排水処理事業会計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</si>
  <si>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</si>
  <si>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</si>
  <si>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</si>
  <si>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</si>
  <si>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</si>
  <si>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</si>
  <si>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</si>
  <si>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</si>
  <si>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</si>
  <si>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</si>
  <si>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</si>
  <si>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</si>
  <si>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</si>
  <si>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</si>
  <si>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加茂谷診療所事業会計</t>
    <phoneticPr fontId="5"/>
  </si>
  <si>
    <t>伊島診療所事業会計</t>
    <phoneticPr fontId="5"/>
  </si>
  <si>
    <t>介護保険事業会計</t>
    <phoneticPr fontId="5"/>
  </si>
  <si>
    <t>後期高齢者医療会計</t>
    <phoneticPr fontId="5"/>
  </si>
  <si>
    <t>阿南市水道事業会計</t>
    <phoneticPr fontId="5"/>
  </si>
  <si>
    <t>法適用企業</t>
    <phoneticPr fontId="5"/>
  </si>
  <si>
    <t>公共下水道事業会計</t>
    <phoneticPr fontId="5"/>
  </si>
  <si>
    <t>法非適用企業</t>
    <phoneticPr fontId="5"/>
  </si>
  <si>
    <t>羽ノ浦農業集落排水事業会計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</si>
  <si>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</si>
  <si>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</si>
  <si>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</si>
  <si>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</si>
  <si>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</si>
  <si>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</si>
  <si>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</si>
  <si>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</si>
  <si>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</si>
  <si>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</si>
  <si>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</si>
  <si>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</si>
  <si>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</si>
  <si>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</si>
  <si>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</si>
  <si>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</si>
  <si>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</si>
  <si>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</si>
  <si>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</si>
  <si>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</si>
  <si>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</si>
  <si>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</si>
  <si>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</si>
  <si>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</si>
  <si>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</si>
  <si>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</si>
  <si>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</si>
  <si>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</si>
  <si>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</si>
  <si>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</si>
  <si>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</si>
  <si>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</si>
  <si>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</si>
  <si>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</si>
  <si>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</si>
  <si>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</si>
  <si>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</si>
  <si>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</si>
  <si>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</si>
  <si>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</si>
  <si>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</si>
  <si>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</si>
  <si>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</si>
  <si>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</si>
  <si>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</si>
  <si>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</si>
  <si>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</si>
  <si>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</si>
  <si>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</si>
  <si>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</si>
  <si>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</si>
  <si>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</si>
  <si>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</si>
  <si>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</si>
  <si>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</si>
  <si>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</si>
  <si>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</si>
  <si>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</si>
  <si>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</si>
  <si>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</si>
  <si>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</si>
  <si>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</si>
  <si>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</si>
  <si>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</si>
  <si>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</si>
  <si>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</si>
  <si>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</si>
  <si>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</si>
  <si>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</si>
  <si>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</si>
  <si>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</si>
  <si>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</si>
  <si>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</si>
  <si>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</si>
  <si>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</si>
  <si>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</si>
  <si>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</si>
  <si>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</si>
  <si>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</si>
  <si>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</si>
  <si>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</si>
  <si>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</si>
  <si>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</si>
  <si>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</si>
  <si>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</si>
  <si>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</si>
  <si>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</si>
  <si>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</si>
  <si>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</si>
  <si>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</si>
  <si>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</si>
  <si>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</si>
  <si>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</si>
  <si>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</si>
  <si>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</si>
  <si>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</si>
  <si>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</si>
  <si>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</si>
  <si>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</si>
  <si>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</si>
  <si>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</si>
  <si>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</si>
  <si>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</si>
  <si>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</si>
  <si>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</si>
  <si>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</si>
  <si>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</si>
  <si>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</si>
  <si>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</si>
  <si>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</si>
  <si>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</si>
  <si>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</si>
  <si>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</si>
  <si>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</si>
  <si>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</si>
  <si>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</si>
  <si>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</si>
  <si>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</si>
  <si>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</si>
  <si>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</si>
  <si>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</si>
  <si>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</si>
  <si>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</si>
  <si>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</si>
  <si>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</si>
  <si>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</si>
  <si>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</si>
  <si>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</si>
  <si>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</si>
  <si>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</si>
  <si>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</si>
  <si>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</si>
  <si>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</si>
  <si>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</si>
  <si>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</si>
  <si>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0.95</t>
  </si>
  <si>
    <t>▲ 0.35</t>
  </si>
  <si>
    <t>▲ 9.09</t>
  </si>
  <si>
    <t>阿南市水道事業会計</t>
  </si>
  <si>
    <t>国民健康保険事業会計</t>
  </si>
  <si>
    <t>一般会計</t>
  </si>
  <si>
    <t>介護保険事業会計</t>
  </si>
  <si>
    <t>後期高齢者医療会計</t>
  </si>
  <si>
    <t>春日野地域下水道事業会計</t>
  </si>
  <si>
    <t>西春日野生活排水処理事業会計</t>
  </si>
  <si>
    <t>伊島地区生活排水処理事業会計</t>
  </si>
  <si>
    <t>その他会計（赤字）</t>
  </si>
  <si>
    <t>▲ 0.06</t>
  </si>
  <si>
    <t>▲ 0.03</t>
  </si>
  <si>
    <t>▲ 0.01</t>
  </si>
  <si>
    <t>▲ 0.00</t>
  </si>
  <si>
    <t>その他会計（黒字）</t>
  </si>
  <si>
    <t>-</t>
    <phoneticPr fontId="2"/>
  </si>
  <si>
    <t>-</t>
    <phoneticPr fontId="2"/>
  </si>
  <si>
    <t>-</t>
    <phoneticPr fontId="2"/>
  </si>
  <si>
    <t>-</t>
    <phoneticPr fontId="2"/>
  </si>
  <si>
    <t>-</t>
    <phoneticPr fontId="2"/>
  </si>
  <si>
    <t>老人ホーム福寿荘組合</t>
    <rPh sb="0" eb="2">
      <t>ロウジン</t>
    </rPh>
    <rPh sb="5" eb="7">
      <t>フクジュ</t>
    </rPh>
    <rPh sb="7" eb="8">
      <t>ソウ</t>
    </rPh>
    <rPh sb="8" eb="10">
      <t>クミアイ</t>
    </rPh>
    <phoneticPr fontId="30"/>
  </si>
  <si>
    <t>那賀川北岸地域湛水防除施設組合</t>
    <rPh sb="0" eb="3">
      <t>ナカガワ</t>
    </rPh>
    <rPh sb="3" eb="5">
      <t>ホクガン</t>
    </rPh>
    <rPh sb="5" eb="7">
      <t>チイキ</t>
    </rPh>
    <rPh sb="7" eb="9">
      <t>タンスイ</t>
    </rPh>
    <rPh sb="9" eb="11">
      <t>ボウジョ</t>
    </rPh>
    <rPh sb="11" eb="13">
      <t>シセツ</t>
    </rPh>
    <rPh sb="13" eb="15">
      <t>クミアイ</t>
    </rPh>
    <phoneticPr fontId="30"/>
  </si>
  <si>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30"/>
  </si>
  <si>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30"/>
  </si>
  <si>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30"/>
  </si>
  <si>
    <t>徳島県後期高齢者広域連合
（後期高齢者医療特別会計）</t>
    <rPh sb="0" eb="3">
      <t>トクシマケン</t>
    </rPh>
    <rPh sb="3" eb="5">
      <t>コウキ</t>
    </rPh>
    <rPh sb="5" eb="8">
      <t>コウレイシャ</t>
    </rPh>
    <rPh sb="8" eb="10">
      <t>コウイキ</t>
    </rPh>
    <rPh sb="10" eb="12">
      <t>レンゴウ</t>
    </rPh>
    <rPh sb="14" eb="16">
      <t>コウキ</t>
    </rPh>
    <rPh sb="16" eb="19">
      <t>コウレイシャ</t>
    </rPh>
    <rPh sb="19" eb="21">
      <t>イリョウ</t>
    </rPh>
    <rPh sb="21" eb="23">
      <t>トクベツ</t>
    </rPh>
    <rPh sb="23" eb="25">
      <t>カイケイ</t>
    </rPh>
    <phoneticPr fontId="30"/>
  </si>
  <si>
    <t>阿南市土地開発公社</t>
    <rPh sb="0" eb="3">
      <t>アナンシ</t>
    </rPh>
    <rPh sb="3" eb="5">
      <t>トチ</t>
    </rPh>
    <rPh sb="5" eb="7">
      <t>カイハツ</t>
    </rPh>
    <rPh sb="7" eb="9">
      <t>コウシャ</t>
    </rPh>
    <phoneticPr fontId="30"/>
  </si>
  <si>
    <t>株式会社コートベール徳島</t>
    <rPh sb="0" eb="4">
      <t>カブシキガイシャ</t>
    </rPh>
    <rPh sb="10" eb="12">
      <t>トクシマ</t>
    </rPh>
    <phoneticPr fontId="30"/>
  </si>
  <si>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</si>
  <si>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</si>
  <si>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</si>
  <si>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</si>
  <si>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</si>
  <si>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</si>
  <si>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</si>
  <si>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</si>
  <si>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</si>
  <si>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類似団体と比べて低い数値となっているものの、耐用年数を迎える多数の施設の維持管理費の増大が見込まれることや、老朽化した施設の改修・更新等により充当可能基金残高が減少することも想定されることから、平成29年３月に策定した「阿南市公共施設等総合管理計画」に沿って総合的かつ効率的な施設の維持管理、長寿命化及び統合等に取り組んでいく。</t>
    <rPh sb="1" eb="3">
      <t>ショウライ</t>
    </rPh>
    <rPh sb="3" eb="5">
      <t>フタン</t>
    </rPh>
    <rPh sb="5" eb="7">
      <t>ヒリツ</t>
    </rPh>
    <rPh sb="7" eb="8">
      <t>オヨ</t>
    </rPh>
    <rPh sb="11" eb="13">
      <t>コテイ</t>
    </rPh>
    <rPh sb="13" eb="15">
      <t>シサン</t>
    </rPh>
    <rPh sb="15" eb="17">
      <t>ゲンカ</t>
    </rPh>
    <rPh sb="17" eb="19">
      <t>ショウキャク</t>
    </rPh>
    <rPh sb="19" eb="20">
      <t>リツ</t>
    </rPh>
    <rPh sb="21" eb="23">
      <t>ルイジ</t>
    </rPh>
    <rPh sb="23" eb="25">
      <t>ダンタイ</t>
    </rPh>
    <rPh sb="26" eb="27">
      <t>クラ</t>
    </rPh>
    <rPh sb="29" eb="30">
      <t>ヒク</t>
    </rPh>
    <rPh sb="31" eb="33">
      <t>スウチ</t>
    </rPh>
    <rPh sb="43" eb="45">
      <t>タイヨウ</t>
    </rPh>
    <rPh sb="45" eb="47">
      <t>ネンスウ</t>
    </rPh>
    <rPh sb="48" eb="49">
      <t>ムカ</t>
    </rPh>
    <rPh sb="51" eb="53">
      <t>タスウ</t>
    </rPh>
    <rPh sb="54" eb="56">
      <t>シセツ</t>
    </rPh>
    <rPh sb="57" eb="59">
      <t>イジ</t>
    </rPh>
    <rPh sb="59" eb="61">
      <t>カンリ</t>
    </rPh>
    <rPh sb="61" eb="62">
      <t>ヒ</t>
    </rPh>
    <rPh sb="63" eb="65">
      <t>ゾウダイ</t>
    </rPh>
    <rPh sb="66" eb="68">
      <t>ミコ</t>
    </rPh>
    <rPh sb="75" eb="78">
      <t>ロウキュウカ</t>
    </rPh>
    <rPh sb="80" eb="82">
      <t>シセツ</t>
    </rPh>
    <rPh sb="83" eb="85">
      <t>カイシュウ</t>
    </rPh>
    <rPh sb="86" eb="88">
      <t>コウシン</t>
    </rPh>
    <rPh sb="88" eb="89">
      <t>トウ</t>
    </rPh>
    <rPh sb="92" eb="94">
      <t>ジュウトウ</t>
    </rPh>
    <rPh sb="94" eb="96">
      <t>カノウ</t>
    </rPh>
    <rPh sb="96" eb="98">
      <t>キキン</t>
    </rPh>
    <rPh sb="98" eb="100">
      <t>ザンダカ</t>
    </rPh>
    <rPh sb="101" eb="103">
      <t>ゲンショウ</t>
    </rPh>
    <rPh sb="108" eb="110">
      <t>ソウテイ</t>
    </rPh>
    <rPh sb="131" eb="134">
      <t>アナンシ</t>
    </rPh>
    <rPh sb="159" eb="161">
      <t>シセツ</t>
    </rPh>
    <rPh sb="167" eb="168">
      <t>チョウ</t>
    </rPh>
    <rPh sb="168" eb="171">
      <t>ジュミョウカ</t>
    </rPh>
    <rPh sb="171" eb="172">
      <t>オヨ</t>
    </rPh>
    <rPh sb="173" eb="175">
      <t>トウゴウ</t>
    </rPh>
    <rPh sb="175" eb="176">
      <t>トウ</t>
    </rPh>
    <rPh sb="177" eb="178">
      <t>ト</t>
    </rPh>
    <rPh sb="179" eb="180">
      <t>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</si>
  <si>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</si>
  <si>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</si>
  <si>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</si>
  <si>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</si>
  <si>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</si>
  <si>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より低い水準を保っており、数値も減少傾向ではあるが、将来への負担を軽減するため、実施事業の精査を行い、市債発行に当たっては交付税措置されるものを優先するなど、引き続き適切な財政運営に努めていく。</t>
    <rPh sb="1" eb="3">
      <t>ショウライ</t>
    </rPh>
    <rPh sb="3" eb="5">
      <t>フタン</t>
    </rPh>
    <rPh sb="5" eb="7">
      <t>ヒリツ</t>
    </rPh>
    <rPh sb="7" eb="8">
      <t>オヨ</t>
    </rPh>
    <rPh sb="9" eb="11">
      <t>ジッシツ</t>
    </rPh>
    <rPh sb="11" eb="14">
      <t>コウサイヒ</t>
    </rPh>
    <rPh sb="14" eb="16">
      <t>ヒリツ</t>
    </rPh>
    <rPh sb="17" eb="19">
      <t>ルイジ</t>
    </rPh>
    <rPh sb="19" eb="21">
      <t>ダンタイ</t>
    </rPh>
    <rPh sb="21" eb="22">
      <t>ナイ</t>
    </rPh>
    <rPh sb="22" eb="24">
      <t>ヘイキン</t>
    </rPh>
    <rPh sb="26" eb="27">
      <t>ヒク</t>
    </rPh>
    <rPh sb="28" eb="30">
      <t>スイジュン</t>
    </rPh>
    <rPh sb="31" eb="32">
      <t>タモ</t>
    </rPh>
    <rPh sb="37" eb="39">
      <t>スウチ</t>
    </rPh>
    <rPh sb="40" eb="42">
      <t>ゲンショウ</t>
    </rPh>
    <rPh sb="42" eb="44">
      <t>ケイコウ</t>
    </rPh>
    <rPh sb="50" eb="52">
      <t>ショウライ</t>
    </rPh>
    <rPh sb="54" eb="56">
      <t>フタン</t>
    </rPh>
    <rPh sb="57" eb="59">
      <t>ケイゲン</t>
    </rPh>
    <rPh sb="64" eb="66">
      <t>ジッシ</t>
    </rPh>
    <rPh sb="66" eb="68">
      <t>ジギョウ</t>
    </rPh>
    <rPh sb="69" eb="71">
      <t>セイサ</t>
    </rPh>
    <rPh sb="72" eb="73">
      <t>オコナ</t>
    </rPh>
    <rPh sb="75" eb="77">
      <t>シサイ</t>
    </rPh>
    <rPh sb="77" eb="79">
      <t>ハッコウ</t>
    </rPh>
    <rPh sb="80" eb="81">
      <t>ア</t>
    </rPh>
    <rPh sb="85" eb="88">
      <t>コウフゼイ</t>
    </rPh>
    <rPh sb="88" eb="90">
      <t>ソチ</t>
    </rPh>
    <rPh sb="96" eb="98">
      <t>ユウセン</t>
    </rPh>
    <rPh sb="103" eb="104">
      <t>ヒ</t>
    </rPh>
    <rPh sb="105" eb="106">
      <t>ツヅ</t>
    </rPh>
    <rPh sb="107" eb="109">
      <t>テキセツ</t>
    </rPh>
    <rPh sb="110" eb="112">
      <t>ザイセイ</t>
    </rPh>
    <rPh sb="112" eb="114">
      <t>ウンエイ</t>
    </rPh>
    <rPh sb="115" eb="116">
      <t>ツト</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</si>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</sst>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109117</c:v>
                </c:pt>
                <c:pt idx="1">
                  <c:v>147933</c:v>
                </c:pt>
                <c:pt idx="2">
                  <c:v>104513</c:v>
                </c:pt>
                <c:pt idx="3">
                  <c:v>60894</c:v>
                </c:pt>
                <c:pt idx="4">
                  <c:v>98223</c:v>
                </c:pt>
              </c:numCache>
            </c:numRef>
          </c:val>
          <c:smooth val="0"/>
        </c:ser>
        <c:dLbls>
          <c:showLegendKey val="0"/>
          <c:showVal val="0"/>
          <c:showCatName val="0"/>
          <c:showSerName val="0"/>
          <c:showPercent val="0"/>
          <c:showBubbleSize val="0"/>
        </c:dLbls>
        <c:marker val="1"/>
        <c:smooth val="0"/>
        <c:axId val="117200000"/>
        <c:axId val="117201920"/>
      </c:lineChart>
      <c:catAx>
        <c:axId val="117200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01920"/>
        <c:crosses val="autoZero"/>
        <c:auto val="1"/>
        <c:lblAlgn val="ctr"/>
        <c:lblOffset val="100"/>
        <c:tickLblSkip val="1"/>
        <c:tickMarkSkip val="1"/>
        <c:noMultiLvlLbl val="0"/>
      </c:catAx>
      <c:valAx>
        <c:axId val="1172019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00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c:v>
                </c:pt>
                <c:pt idx="1">
                  <c:v>2.5299999999999998</c:v>
                </c:pt>
                <c:pt idx="2">
                  <c:v>3.74</c:v>
                </c:pt>
                <c:pt idx="3">
                  <c:v>2.25</c:v>
                </c:pt>
                <c:pt idx="4">
                  <c:v>0.71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64.680000000000007</c:v>
                </c:pt>
                <c:pt idx="1">
                  <c:v>65.27</c:v>
                </c:pt>
                <c:pt idx="2">
                  <c:v>67.52</c:v>
                </c:pt>
                <c:pt idx="3">
                  <c:v>67.849999999999994</c:v>
                </c:pt>
                <c:pt idx="4">
                  <c:v>61.72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3768832"/>
        <c:axId val="103770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-0.95</c:v>
                </c:pt>
                <c:pt idx="1">
                  <c:v>2.33</c:v>
                </c:pt>
                <c:pt idx="2">
                  <c:v>2.96</c:v>
                </c:pt>
                <c:pt idx="3">
                  <c:v>-0.35</c:v>
                </c:pt>
                <c:pt idx="4">
                  <c:v>-9.09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3768832"/>
        <c:axId val="103770752"/>
      </c:lineChart>
      <c:catAx>
        <c:axId val="10376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770752"/>
        <c:crosses val="autoZero"/>
        <c:auto val="1"/>
        <c:lblAlgn val="ctr"/>
        <c:lblOffset val="100"/>
        <c:tickLblSkip val="1"/>
        <c:tickMarkSkip val="1"/>
        <c:noMultiLvlLbl val="0"/>
      </c:catAx>
      <c:valAx>
        <c:axId val="10377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6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7.0000000000000007E-2</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0.06</c:v>
                </c:pt>
                <c:pt idx="1">
                  <c:v>#N/A</c:v>
                </c:pt>
                <c:pt idx="2">
                  <c:v>0.03</c:v>
                </c:pt>
                <c:pt idx="3">
                  <c:v>#N/A</c:v>
                </c:pt>
                <c:pt idx="4">
                  <c:v>0.01</c:v>
                </c:pt>
                <c:pt idx="5">
                  <c:v>#N/A</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伊島地区生活排水処理事業会計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西春日野生活排水処理事業会計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春日野地域下水道事業会計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7.0000000000000007E-2</c:v>
                </c:pt>
                <c:pt idx="4">
                  <c:v>#N/A</c:v>
                </c:pt>
                <c:pt idx="5">
                  <c:v>0.09</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0.74</c:v>
                </c:pt>
                <c:pt idx="2">
                  <c:v>#N/A</c:v>
                </c:pt>
                <c:pt idx="3">
                  <c:v>0.71</c:v>
                </c:pt>
                <c:pt idx="4">
                  <c:v>#N/A</c:v>
                </c:pt>
                <c:pt idx="5">
                  <c:v>0.81</c:v>
                </c:pt>
                <c:pt idx="6">
                  <c:v>#N/A</c:v>
                </c:pt>
                <c:pt idx="7">
                  <c:v>0.96</c:v>
                </c:pt>
                <c:pt idx="8">
                  <c:v>#N/A</c:v>
                </c:pt>
                <c:pt idx="9">
                  <c:v>0.55000000000000004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1.08</c:v>
                </c:pt>
                <c:pt idx="2">
                  <c:v>#N/A</c:v>
                </c:pt>
                <c:pt idx="3">
                  <c:v>2.52</c:v>
                </c:pt>
                <c:pt idx="4">
                  <c:v>#N/A</c:v>
                </c:pt>
                <c:pt idx="5">
                  <c:v>3.69</c:v>
                </c:pt>
                <c:pt idx="6">
                  <c:v>#N/A</c:v>
                </c:pt>
                <c:pt idx="7">
                  <c:v>2.13</c:v>
                </c:pt>
                <c:pt idx="8">
                  <c:v>#N/A</c:v>
                </c:pt>
                <c:pt idx="9">
                  <c:v>0.55000000000000004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0.02</c:v>
                </c:pt>
                <c:pt idx="2">
                  <c:v>#N/A</c:v>
                </c:pt>
                <c:pt idx="3">
                  <c:v>0</c:v>
                </c:pt>
                <c:pt idx="4">
                  <c:v>#N/A</c:v>
                </c:pt>
                <c:pt idx="5">
                  <c:v>0</c:v>
                </c:pt>
                <c:pt idx="6">
                  <c:v>#N/A</c:v>
                </c:pt>
                <c:pt idx="7">
                  <c:v>0</c:v>
                </c:pt>
                <c:pt idx="8">
                  <c:v>#N/A</c:v>
                </c:pt>
                <c:pt idx="9">
                  <c:v>1.26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阿南市水道事業会計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6.41</c:v>
                </c:pt>
                <c:pt idx="2">
                  <c:v>#N/A</c:v>
                </c:pt>
                <c:pt idx="3">
                  <c:v>6.37</c:v>
                </c:pt>
                <c:pt idx="4">
                  <c:v>#N/A</c:v>
                </c:pt>
                <c:pt idx="5">
                  <c:v>6.02</c:v>
                </c:pt>
                <c:pt idx="6">
                  <c:v>#N/A</c:v>
                </c:pt>
                <c:pt idx="7">
                  <c:v>5.81</c:v>
                </c:pt>
                <c:pt idx="8">
                  <c:v>#N/A</c:v>
                </c:pt>
                <c:pt idx="9">
                  <c:v>5.91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844608"/>
        <c:axId val="117850496"/>
      </c:barChart>
      <c:catAx>
        <c:axId val="11784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50496"/>
        <c:crosses val="autoZero"/>
        <c:auto val="1"/>
        <c:lblAlgn val="ctr"/>
        <c:lblOffset val="100"/>
        <c:tickLblSkip val="1"/>
        <c:tickMarkSkip val="1"/>
        <c:noMultiLvlLbl val="0"/>
      </c:catAx>
      <c:valAx>
        <c:axId val="11785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44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2379</c:v>
                </c:pt>
                <c:pt idx="5">
                  <c:v>2460</c:v>
                </c:pt>
                <c:pt idx="8">
                  <c:v>2592</c:v>
                </c:pt>
                <c:pt idx="11">
                  <c:v>2573</c:v>
                </c:pt>
                <c:pt idx="14">
                  <c:v>2586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373</c:v>
                </c:pt>
                <c:pt idx="3">
                  <c:v>332</c:v>
                </c:pt>
                <c:pt idx="6">
                  <c:v>343</c:v>
                </c:pt>
                <c:pt idx="9">
                  <c:v>359</c:v>
                </c:pt>
                <c:pt idx="12">
                  <c:v>366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3502</c:v>
                </c:pt>
                <c:pt idx="3">
                  <c:v>3411</c:v>
                </c:pt>
                <c:pt idx="6">
                  <c:v>3234</c:v>
                </c:pt>
                <c:pt idx="9">
                  <c:v>3075</c:v>
                </c:pt>
                <c:pt idx="12">
                  <c:v>3151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6035072"/>
        <c:axId val="11789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1532</c:v>
                </c:pt>
                <c:pt idx="2">
                  <c:v>#N/A</c:v>
                </c:pt>
                <c:pt idx="3">
                  <c:v>#N/A</c:v>
                </c:pt>
                <c:pt idx="4">
                  <c:v>1284</c:v>
                </c:pt>
                <c:pt idx="5">
                  <c:v>#N/A</c:v>
                </c:pt>
                <c:pt idx="6">
                  <c:v>#N/A</c:v>
                </c:pt>
                <c:pt idx="7">
                  <c:v>986</c:v>
                </c:pt>
                <c:pt idx="8">
                  <c:v>#N/A</c:v>
                </c:pt>
                <c:pt idx="9">
                  <c:v>#N/A</c:v>
                </c:pt>
                <c:pt idx="10">
                  <c:v>862</c:v>
                </c:pt>
                <c:pt idx="11">
                  <c:v>#N/A</c:v>
                </c:pt>
                <c:pt idx="12">
                  <c:v>#N/A</c:v>
                </c:pt>
                <c:pt idx="13">
                  <c:v>932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6035072"/>
        <c:axId val="117899264"/>
      </c:lineChart>
      <c:catAx>
        <c:axId val="10603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99264"/>
        <c:crosses val="autoZero"/>
        <c:auto val="1"/>
        <c:lblAlgn val="ctr"/>
        <c:lblOffset val="100"/>
        <c:tickLblSkip val="1"/>
        <c:tickMarkSkip val="1"/>
        <c:noMultiLvlLbl val="0"/>
      </c:catAx>
      <c:valAx>
        <c:axId val="11789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3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27509</c:v>
                </c:pt>
                <c:pt idx="5">
                  <c:v>29288</c:v>
                </c:pt>
                <c:pt idx="8">
                  <c:v>29769</c:v>
                </c:pt>
                <c:pt idx="11">
                  <c:v>29552</c:v>
                </c:pt>
                <c:pt idx="14">
                  <c:v>30465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1015</c:v>
                </c:pt>
                <c:pt idx="5">
                  <c:v>1106</c:v>
                </c:pt>
                <c:pt idx="8">
                  <c:v>1229</c:v>
                </c:pt>
                <c:pt idx="11">
                  <c:v>1291</c:v>
                </c:pt>
                <c:pt idx="14">
                  <c:v>1234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26412</c:v>
                </c:pt>
                <c:pt idx="5">
                  <c:v>26270</c:v>
                </c:pt>
                <c:pt idx="8">
                  <c:v>24495</c:v>
                </c:pt>
                <c:pt idx="11">
                  <c:v>24525</c:v>
                </c:pt>
                <c:pt idx="14">
                  <c:v>20863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581</c:v>
                </c:pt>
                <c:pt idx="3">
                  <c:v>579</c:v>
                </c:pt>
                <c:pt idx="6">
                  <c:v>578</c:v>
                </c:pt>
                <c:pt idx="9">
                  <c:v>577</c:v>
                </c:pt>
                <c:pt idx="12">
                  <c:v>575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7542</c:v>
                </c:pt>
                <c:pt idx="3">
                  <c:v>7325</c:v>
                </c:pt>
                <c:pt idx="6">
                  <c:v>6828</c:v>
                </c:pt>
                <c:pt idx="9">
                  <c:v>6435</c:v>
                </c:pt>
                <c:pt idx="12">
                  <c:v>6259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c:v>
                </c:pt>
                <c:pt idx="3">
                  <c:v>5</c:v>
                </c:pt>
                <c:pt idx="6">
                  <c:v>5</c:v>
                </c:pt>
                <c:pt idx="9">
                  <c:v>4</c:v>
                </c:pt>
                <c:pt idx="12">
                  <c:v>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5642</c:v>
                </c:pt>
                <c:pt idx="3">
                  <c:v>5967</c:v>
                </c:pt>
                <c:pt idx="6">
                  <c:v>5887</c:v>
                </c:pt>
                <c:pt idx="9">
                  <c:v>5573</c:v>
                </c:pt>
                <c:pt idx="12">
                  <c:v>5480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32186</c:v>
                </c:pt>
                <c:pt idx="3">
                  <c:v>34181</c:v>
                </c:pt>
                <c:pt idx="6">
                  <c:v>34280</c:v>
                </c:pt>
                <c:pt idx="9">
                  <c:v>33766</c:v>
                </c:pt>
                <c:pt idx="12">
                  <c:v>34695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4118144"/>
        <c:axId val="124120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4118144"/>
        <c:axId val="124120064"/>
      </c:lineChart>
      <c:catAx>
        <c:axId val="1241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120064"/>
        <c:crosses val="autoZero"/>
        <c:auto val="1"/>
        <c:lblAlgn val="ctr"/>
        <c:lblOffset val="100"/>
        <c:tickLblSkip val="1"/>
        <c:tickMarkSkip val="1"/>
        <c:noMultiLvlLbl val="0"/>
      </c:catAx>
      <c:valAx>
        <c:axId val="12412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1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3878400"/>
        <c:axId val="123913344"/>
      </c:scatterChart>
      <c:valAx>
        <c:axId val="123878400"/>
        <c:scaling>
          <c:orientation val="minMax"/>
          <c:max val="66.5"/>
          <c:min val="4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13344"/>
        <c:crosses val="autoZero"/>
        <c:crossBetween val="midCat"/>
      </c:valAx>
      <c:valAx>
        <c:axId val="123913344"/>
        <c:scaling>
          <c:orientation val="minMax"/>
          <c:max val="46.8"/>
          <c:min val="3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878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7.9</c:v>
                </c:pt>
                <c:pt idx="2">
                  <c:v>7</c:v>
                </c:pt>
                <c:pt idx="3">
                  <c:v>5.7</c:v>
                </c:pt>
                <c:pt idx="4">
                  <c:v>5.0999999999999996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4496896"/>
        <c:axId val="124548224"/>
      </c:scatterChart>
      <c:valAx>
        <c:axId val="124496896"/>
        <c:scaling>
          <c:orientation val="minMax"/>
          <c:max val="10.5"/>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548224"/>
        <c:crosses val="autoZero"/>
        <c:crossBetween val="midCat"/>
      </c:valAx>
      <c:valAx>
        <c:axId val="124548224"/>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496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年度以降減少傾向にあり、平成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主な要因として、既発債の定期償還に加え、高利残債の利率見直し交渉を積極的に行い、公債費負担を抑えるとともに</a:t>
          </a:r>
          <a:r>
            <a:rPr kumimoji="1" lang="ja-JP" altLang="en-US" sz="1100">
              <a:solidFill>
                <a:schemeClr val="dk1"/>
              </a:solidFill>
              <a:effectLst/>
              <a:latin typeface="+mn-lt"/>
              <a:ea typeface="+mn-ea"/>
              <a:cs typeface="+mn-cs"/>
            </a:rPr>
            <a:t>学校給食センター建設</a:t>
          </a:r>
          <a:r>
            <a:rPr kumimoji="1" lang="ja-JP" altLang="ja-JP" sz="1100">
              <a:solidFill>
                <a:schemeClr val="dk1"/>
              </a:solidFill>
              <a:effectLst/>
              <a:latin typeface="+mn-lt"/>
              <a:ea typeface="+mn-ea"/>
              <a:cs typeface="+mn-cs"/>
            </a:rPr>
            <a:t>事業等の大型事業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進行中ではあるが、交付税算入率の高い合併特例債を計画的に活用してきた結果であると分析している。</a:t>
          </a:r>
          <a:endParaRPr lang="ja-JP" altLang="ja-JP" sz="1400">
            <a:effectLst/>
          </a:endParaRPr>
        </a:p>
        <a:p>
          <a:r>
            <a:rPr kumimoji="1" lang="ja-JP" altLang="ja-JP" sz="1100">
              <a:solidFill>
                <a:schemeClr val="dk1"/>
              </a:solidFill>
              <a:effectLst/>
              <a:latin typeface="+mn-lt"/>
              <a:ea typeface="+mn-ea"/>
              <a:cs typeface="+mn-cs"/>
            </a:rPr>
            <a:t>　今後は、合併特例債の発行可能額が枯渇</a:t>
          </a:r>
          <a:r>
            <a:rPr kumimoji="1" lang="ja-JP" altLang="en-US" sz="1100">
              <a:solidFill>
                <a:schemeClr val="dk1"/>
              </a:solidFill>
              <a:effectLst/>
              <a:latin typeface="+mn-lt"/>
              <a:ea typeface="+mn-ea"/>
              <a:cs typeface="+mn-cs"/>
            </a:rPr>
            <a:t>することから、合併特例債の基金造成枠を活用し、新市まちづくり計画に掲げる事業に充てていくこととしているが</a:t>
          </a:r>
          <a:r>
            <a:rPr kumimoji="1" lang="ja-JP" altLang="ja-JP" sz="1100">
              <a:solidFill>
                <a:schemeClr val="dk1"/>
              </a:solidFill>
              <a:effectLst/>
              <a:latin typeface="+mn-lt"/>
              <a:ea typeface="+mn-ea"/>
              <a:cs typeface="+mn-cs"/>
            </a:rPr>
            <a:t>、本債の活用</a:t>
          </a:r>
          <a:r>
            <a:rPr kumimoji="1" lang="ja-JP" altLang="en-US" sz="1100">
              <a:solidFill>
                <a:schemeClr val="dk1"/>
              </a:solidFill>
              <a:effectLst/>
              <a:latin typeface="+mn-lt"/>
              <a:ea typeface="+mn-ea"/>
              <a:cs typeface="+mn-cs"/>
            </a:rPr>
            <a:t>も増加していくと想定しており</a:t>
          </a:r>
          <a:r>
            <a:rPr kumimoji="1" lang="ja-JP" altLang="ja-JP" sz="1100">
              <a:solidFill>
                <a:schemeClr val="dk1"/>
              </a:solidFill>
              <a:effectLst/>
              <a:latin typeface="+mn-lt"/>
              <a:ea typeface="+mn-ea"/>
              <a:cs typeface="+mn-cs"/>
            </a:rPr>
            <a:t>、算入公債費等が減少するため比率の悪化が懸念さ</a:t>
          </a:r>
          <a:r>
            <a:rPr kumimoji="1" lang="ja-JP" altLang="en-US" sz="1100">
              <a:solidFill>
                <a:schemeClr val="dk1"/>
              </a:solidFill>
              <a:effectLst/>
              <a:latin typeface="+mn-lt"/>
              <a:ea typeface="+mn-ea"/>
              <a:cs typeface="+mn-cs"/>
            </a:rPr>
            <a:t>れる。そのため</a:t>
          </a:r>
          <a:r>
            <a:rPr kumimoji="1" lang="ja-JP" altLang="ja-JP" sz="1100">
              <a:solidFill>
                <a:schemeClr val="dk1"/>
              </a:solidFill>
              <a:effectLst/>
              <a:latin typeface="+mn-lt"/>
              <a:ea typeface="+mn-ea"/>
              <a:cs typeface="+mn-cs"/>
            </a:rPr>
            <a:t>慎重な財政計画の下、適量、適切な事業実施により各比率の改善に努める必要がある。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将来負担額については、庁舎建設事業等大型事業の地方債発行により、地方債残高は増加したが、その他の項目については減少している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将来負担額に対し、</a:t>
          </a:r>
          <a:r>
            <a:rPr kumimoji="1" lang="ja-JP" altLang="en-US" sz="1100">
              <a:solidFill>
                <a:schemeClr val="dk1"/>
              </a:solidFill>
              <a:effectLst/>
              <a:latin typeface="+mn-lt"/>
              <a:ea typeface="+mn-ea"/>
              <a:cs typeface="+mn-cs"/>
            </a:rPr>
            <a:t>庁舎建設基金、財政調整基金等の大幅な取崩しにより、約</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億円減少したものの、</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209</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年度末）の充当可能基金を保有していることなどから、将来負担比率は生じて</a:t>
          </a:r>
          <a:r>
            <a:rPr kumimoji="1" lang="ja-JP" altLang="en-US" sz="1100">
              <a:solidFill>
                <a:schemeClr val="dk1"/>
              </a:solidFill>
              <a:effectLst/>
              <a:latin typeface="+mn-lt"/>
              <a:ea typeface="+mn-ea"/>
              <a:cs typeface="+mn-cs"/>
            </a:rPr>
            <a:t>いない</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主な将来負担の要素である市債残高については、</a:t>
          </a:r>
          <a:r>
            <a:rPr kumimoji="1" lang="ja-JP" altLang="en-US" sz="1100">
              <a:solidFill>
                <a:schemeClr val="dk1"/>
              </a:solidFill>
              <a:effectLst/>
              <a:latin typeface="+mn-lt"/>
              <a:ea typeface="+mn-ea"/>
              <a:cs typeface="+mn-cs"/>
            </a:rPr>
            <a:t>学校給食センター</a:t>
          </a:r>
          <a:r>
            <a:rPr kumimoji="1" lang="ja-JP" altLang="ja-JP" sz="1100">
              <a:solidFill>
                <a:schemeClr val="dk1"/>
              </a:solidFill>
              <a:effectLst/>
              <a:latin typeface="+mn-lt"/>
              <a:ea typeface="+mn-ea"/>
              <a:cs typeface="+mn-cs"/>
            </a:rPr>
            <a:t>建設事業等の大型事業が進行中で当分の間は市債残高は増加することが予想されるが、交付税措置の高い合併特例債の優先的な利活用等により実質的な将来負担は抑えられている。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また、退職手当負担（見込）額についても団塊世代の大量退職が続</a:t>
          </a:r>
          <a:r>
            <a:rPr kumimoji="1" lang="ja-JP" altLang="en-US" sz="1100">
              <a:solidFill>
                <a:schemeClr val="dk1"/>
              </a:solidFill>
              <a:effectLst/>
              <a:latin typeface="+mn-lt"/>
              <a:ea typeface="+mn-ea"/>
              <a:cs typeface="+mn-cs"/>
            </a:rPr>
            <a:t>く中</a:t>
          </a:r>
          <a:r>
            <a:rPr kumimoji="1" lang="ja-JP" altLang="ja-JP" sz="1100">
              <a:solidFill>
                <a:schemeClr val="dk1"/>
              </a:solidFill>
              <a:effectLst/>
              <a:latin typeface="+mn-lt"/>
              <a:ea typeface="+mn-ea"/>
              <a:cs typeface="+mn-cs"/>
            </a:rPr>
            <a:t>、適正な定員管理により新規採用を最小限に留めていることなどから抑制されているが、今後は市税の減収や、普通交付税の段階的縮減期間に入っていることなどから、財源不足を補</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収支の均衡を保つ</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財政調整基金等からの繰入れ</a:t>
          </a:r>
          <a:r>
            <a:rPr kumimoji="1" lang="ja-JP" altLang="en-US" sz="1100">
              <a:solidFill>
                <a:schemeClr val="dk1"/>
              </a:solidFill>
              <a:effectLst/>
              <a:latin typeface="+mn-lt"/>
              <a:ea typeface="+mn-ea"/>
              <a:cs typeface="+mn-cs"/>
            </a:rPr>
            <a:t>が増加することも想定され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より一層の</a:t>
          </a:r>
          <a:r>
            <a:rPr kumimoji="1" lang="ja-JP" altLang="ja-JP" sz="1100">
              <a:solidFill>
                <a:schemeClr val="dk1"/>
              </a:solidFill>
              <a:effectLst/>
              <a:latin typeface="+mn-lt"/>
              <a:ea typeface="+mn-ea"/>
              <a:cs typeface="+mn-cs"/>
            </a:rPr>
            <a:t>事務事業の効率化、適正化を図り、歳出抑制に努めるとともに慎重な市債発行と基金運用に努めることが重要である。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74,951
74,607
279.25
37,260,428
35,635,724
142,546
20,137,232
34,694,924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有形固定資産減価償却率は類似団体、全国平均及び県平均を下回っているが、多数の公共施設が耐用年数を迎えつつある状況を踏まえ、平成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年３月に、平成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38</a:t>
          </a:r>
          <a:r>
            <a:rPr kumimoji="1" lang="ja-JP" altLang="ja-JP" sz="1100" baseline="0">
              <a:solidFill>
                <a:schemeClr val="dk1"/>
              </a:solidFill>
              <a:effectLst/>
              <a:latin typeface="+mn-lt"/>
              <a:ea typeface="+mn-ea"/>
              <a:cs typeface="+mn-cs"/>
            </a:rPr>
            <a:t>年度までの</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年間を計画期間とする「阿南市公共施設等総合管理計画」を策定し、健全で持続可能な行政運営を行っていくため、計画的な施設の更新・維持に努めることとしている。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8" name="直線コネクタ 67"/>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9"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70" name="直線コネクタ 69"/>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71"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72" name="直線コネクタ 71"/>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73"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4" name="フローチャート : 判断 73"/>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75" name="フローチャート : 判断 74"/>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162052</xdr:rowOff>
    </xdr:from>
    <xdr:to>
      <xdr:col>3</xdr:col>
      <xdr:colOff>511175</xdr:colOff>
      <xdr:row>32</xdr:row>
      <xdr:rowOff>92202</xdr:rowOff>
    </xdr:to>
    <xdr:sp macro="" textlink="">
      <xdr:nvSpPr>
        <xdr:cNvPr id="81" name="円/楕円 80"/>
        <xdr:cNvSpPr/>
      </xdr:nvSpPr>
      <xdr:spPr>
        <a:xfrm>
          <a:off x="4000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158005</xdr:rowOff>
    </xdr:from>
    <xdr:ext cx="405111" cy="259045"/>
    <xdr:sp macro="" textlink="">
      <xdr:nvSpPr>
        <xdr:cNvPr id="82"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83329</xdr:rowOff>
    </xdr:from>
    <xdr:ext cx="405111" cy="259045"/>
    <xdr:sp macro="" textlink="">
      <xdr:nvSpPr>
        <xdr:cNvPr id="83" name="n_1mainValue有形固定資産減価償却率"/>
        <xdr:cNvSpPr txBox="1"/>
      </xdr:nvSpPr>
      <xdr:spPr>
        <a:xfrm>
          <a:off x="3836043"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74,951
74,607
279.25
37,260,428
35,635,724
142,546
20,137,232
34,694,924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31115</xdr:rowOff>
    </xdr:from>
    <xdr:to>
      <xdr:col>5</xdr:col>
      <xdr:colOff>409575</xdr:colOff>
      <xdr:row>36</xdr:row>
      <xdr:rowOff>132715</xdr:rowOff>
    </xdr:to>
    <xdr:sp macro="" textlink="">
      <xdr:nvSpPr>
        <xdr:cNvPr id="74" name="円/楕円 73"/>
        <xdr:cNvSpPr/>
      </xdr:nvSpPr>
      <xdr:spPr>
        <a:xfrm>
          <a:off x="3746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146385</xdr:rowOff>
    </xdr:from>
    <xdr:ext cx="405111" cy="259045"/>
    <xdr:sp macro="" textlink="">
      <xdr:nvSpPr>
        <xdr:cNvPr id="75"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123842</xdr:rowOff>
    </xdr:from>
    <xdr:ext cx="405111" cy="259045"/>
    <xdr:sp macro="" textlink="">
      <xdr:nvSpPr>
        <xdr:cNvPr id="76" name="n_1mainValue【道路】&#10;有形固定資産減価償却率"/>
        <xdr:cNvSpPr txBox="1"/>
      </xdr:nvSpPr>
      <xdr:spPr>
        <a:xfrm>
          <a:off x="3582043"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33813</xdr:rowOff>
    </xdr:from>
    <xdr:to>
      <xdr:col>14</xdr:col>
      <xdr:colOff>79375</xdr:colOff>
      <xdr:row>38</xdr:row>
      <xdr:rowOff>135413</xdr:rowOff>
    </xdr:to>
    <xdr:sp macro="" textlink="">
      <xdr:nvSpPr>
        <xdr:cNvPr id="111" name="円/楕円 110"/>
        <xdr:cNvSpPr/>
      </xdr:nvSpPr>
      <xdr:spPr>
        <a:xfrm>
          <a:off x="9588500" y="65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12"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126540</xdr:rowOff>
    </xdr:from>
    <xdr:ext cx="534377" cy="259045"/>
    <xdr:sp macro="" textlink="">
      <xdr:nvSpPr>
        <xdr:cNvPr id="113" name="n_1mainValue【道路】&#10;一人当たり延長"/>
        <xdr:cNvSpPr txBox="1"/>
      </xdr:nvSpPr>
      <xdr:spPr>
        <a:xfrm>
          <a:off x="9359410" y="66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2" name="テキスト ボックス 13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75438</xdr:rowOff>
    </xdr:from>
    <xdr:to>
      <xdr:col>6</xdr:col>
      <xdr:colOff>510540</xdr:colOff>
      <xdr:row>63</xdr:row>
      <xdr:rowOff>2286</xdr:rowOff>
    </xdr:to>
    <xdr:cxnSp macro="">
      <xdr:nvCxnSpPr>
        <xdr:cNvPr id="136" name="直線コネクタ 135"/>
        <xdr:cNvCxnSpPr/>
      </xdr:nvCxnSpPr>
      <xdr:spPr>
        <a:xfrm flipV="1">
          <a:off x="4634865" y="9676638"/>
          <a:ext cx="0" cy="1126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6113</xdr:rowOff>
    </xdr:from>
    <xdr:ext cx="405111" cy="259045"/>
    <xdr:sp macro="" textlink="">
      <xdr:nvSpPr>
        <xdr:cNvPr id="137" name="【橋りょう・トンネル】&#10;有形固定資産減価償却率最小値テキスト"/>
        <xdr:cNvSpPr txBox="1"/>
      </xdr:nvSpPr>
      <xdr:spPr>
        <a:xfrm>
          <a:off x="47244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2286</xdr:rowOff>
    </xdr:from>
    <xdr:to>
      <xdr:col>6</xdr:col>
      <xdr:colOff>600075</xdr:colOff>
      <xdr:row>63</xdr:row>
      <xdr:rowOff>2286</xdr:rowOff>
    </xdr:to>
    <xdr:cxnSp macro="">
      <xdr:nvCxnSpPr>
        <xdr:cNvPr id="138" name="直線コネクタ 137"/>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22115</xdr:rowOff>
    </xdr:from>
    <xdr:ext cx="405111" cy="259045"/>
    <xdr:sp macro="" textlink="">
      <xdr:nvSpPr>
        <xdr:cNvPr id="139" name="【橋りょう・トンネル】&#10;有形固定資産減価償却率最大値テキスト"/>
        <xdr:cNvSpPr txBox="1"/>
      </xdr:nvSpPr>
      <xdr:spPr>
        <a:xfrm>
          <a:off x="4724400" y="945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56</xdr:row>
      <xdr:rowOff>75438</xdr:rowOff>
    </xdr:from>
    <xdr:to>
      <xdr:col>6</xdr:col>
      <xdr:colOff>600075</xdr:colOff>
      <xdr:row>56</xdr:row>
      <xdr:rowOff>75438</xdr:rowOff>
    </xdr:to>
    <xdr:cxnSp macro="">
      <xdr:nvCxnSpPr>
        <xdr:cNvPr id="140" name="直線コネクタ 139"/>
        <xdr:cNvCxnSpPr/>
      </xdr:nvCxnSpPr>
      <xdr:spPr>
        <a:xfrm>
          <a:off x="4546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62501</xdr:rowOff>
    </xdr:from>
    <xdr:ext cx="405111" cy="259045"/>
    <xdr:sp macro="" textlink="">
      <xdr:nvSpPr>
        <xdr:cNvPr id="141" name="【橋りょう・トンネル】&#10;有形固定資産減価償却率平均値テキスト"/>
        <xdr:cNvSpPr txBox="1"/>
      </xdr:nvSpPr>
      <xdr:spPr>
        <a:xfrm>
          <a:off x="4724400" y="1052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84074</xdr:rowOff>
    </xdr:from>
    <xdr:to>
      <xdr:col>6</xdr:col>
      <xdr:colOff>561975</xdr:colOff>
      <xdr:row>62</xdr:row>
      <xdr:rowOff>14224</xdr:rowOff>
    </xdr:to>
    <xdr:sp macro="" textlink="">
      <xdr:nvSpPr>
        <xdr:cNvPr id="142" name="フローチャート : 判断 141"/>
        <xdr:cNvSpPr/>
      </xdr:nvSpPr>
      <xdr:spPr>
        <a:xfrm>
          <a:off x="45847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40640</xdr:rowOff>
    </xdr:from>
    <xdr:to>
      <xdr:col>5</xdr:col>
      <xdr:colOff>409575</xdr:colOff>
      <xdr:row>61</xdr:row>
      <xdr:rowOff>142240</xdr:rowOff>
    </xdr:to>
    <xdr:sp macro="" textlink="">
      <xdr:nvSpPr>
        <xdr:cNvPr id="143" name="フローチャート : 判断 142"/>
        <xdr:cNvSpPr/>
      </xdr:nvSpPr>
      <xdr:spPr>
        <a:xfrm>
          <a:off x="3746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40640</xdr:rowOff>
    </xdr:from>
    <xdr:to>
      <xdr:col>5</xdr:col>
      <xdr:colOff>409575</xdr:colOff>
      <xdr:row>64</xdr:row>
      <xdr:rowOff>142240</xdr:rowOff>
    </xdr:to>
    <xdr:sp macro="" textlink="">
      <xdr:nvSpPr>
        <xdr:cNvPr id="149" name="円/楕円 148"/>
        <xdr:cNvSpPr/>
      </xdr:nvSpPr>
      <xdr:spPr>
        <a:xfrm>
          <a:off x="3746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158767</xdr:rowOff>
    </xdr:from>
    <xdr:ext cx="405111" cy="259045"/>
    <xdr:sp macro="" textlink="">
      <xdr:nvSpPr>
        <xdr:cNvPr id="150" name="n_1aveValue【橋りょう・トンネル】&#10;有形固定資産減価償却率"/>
        <xdr:cNvSpPr txBox="1"/>
      </xdr:nvSpPr>
      <xdr:spPr>
        <a:xfrm>
          <a:off x="3582043"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133367</xdr:rowOff>
    </xdr:from>
    <xdr:ext cx="405111" cy="259045"/>
    <xdr:sp macro="" textlink="">
      <xdr:nvSpPr>
        <xdr:cNvPr id="151" name="n_1mainValue【橋りょう・トンネル】&#10;有形固定資産減価償却率"/>
        <xdr:cNvSpPr txBox="1"/>
      </xdr:nvSpPr>
      <xdr:spPr>
        <a:xfrm>
          <a:off x="3582043"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1" name="テキスト ボックス 17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75" name="直線コネクタ 174"/>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76"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77" name="直線コネクタ 176"/>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78"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79" name="直線コネクタ 178"/>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0"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1" name="フローチャート : 判断 180"/>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2" name="フローチャート : 判断 181"/>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77912</xdr:rowOff>
    </xdr:from>
    <xdr:to>
      <xdr:col>14</xdr:col>
      <xdr:colOff>79375</xdr:colOff>
      <xdr:row>62</xdr:row>
      <xdr:rowOff>8062</xdr:rowOff>
    </xdr:to>
    <xdr:sp macro="" textlink="">
      <xdr:nvSpPr>
        <xdr:cNvPr id="188" name="円/楕円 187"/>
        <xdr:cNvSpPr/>
      </xdr:nvSpPr>
      <xdr:spPr>
        <a:xfrm>
          <a:off x="9588500" y="1053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89"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170639</xdr:rowOff>
    </xdr:from>
    <xdr:ext cx="599010" cy="259045"/>
    <xdr:sp macro="" textlink="">
      <xdr:nvSpPr>
        <xdr:cNvPr id="190" name="n_1mainValue【橋りょう・トンネル】&#10;一人当たり有形固定資産（償却資産）額"/>
        <xdr:cNvSpPr txBox="1"/>
      </xdr:nvSpPr>
      <xdr:spPr>
        <a:xfrm>
          <a:off x="9327094" y="1062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3" name="テキスト ボックス 21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17" name="直線コネクタ 216"/>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8"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9" name="直線コネクタ 21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0"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1" name="直線コネクタ 220"/>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2"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3" name="フローチャート : 判断 222"/>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24" name="フローチャート : 判断 223"/>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41184</xdr:rowOff>
    </xdr:from>
    <xdr:to>
      <xdr:col>5</xdr:col>
      <xdr:colOff>409575</xdr:colOff>
      <xdr:row>83</xdr:row>
      <xdr:rowOff>142784</xdr:rowOff>
    </xdr:to>
    <xdr:sp macro="" textlink="">
      <xdr:nvSpPr>
        <xdr:cNvPr id="230" name="円/楕円 229"/>
        <xdr:cNvSpPr/>
      </xdr:nvSpPr>
      <xdr:spPr>
        <a:xfrm>
          <a:off x="3746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1"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159311</xdr:rowOff>
    </xdr:from>
    <xdr:ext cx="405111" cy="259045"/>
    <xdr:sp macro="" textlink="">
      <xdr:nvSpPr>
        <xdr:cNvPr id="232" name="n_1mainValue【公営住宅】&#10;有形固定資産減価償却率"/>
        <xdr:cNvSpPr txBox="1"/>
      </xdr:nvSpPr>
      <xdr:spPr>
        <a:xfrm>
          <a:off x="3582043"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56" name="直線コネクタ 255"/>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57"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58" name="直線コネクタ 257"/>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59"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0" name="直線コネクタ 259"/>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1"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2" name="フローチャート : 判断 261"/>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3" name="フローチャート : 判断 262"/>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150368</xdr:rowOff>
    </xdr:from>
    <xdr:to>
      <xdr:col>14</xdr:col>
      <xdr:colOff>79375</xdr:colOff>
      <xdr:row>81</xdr:row>
      <xdr:rowOff>80518</xdr:rowOff>
    </xdr:to>
    <xdr:sp macro="" textlink="">
      <xdr:nvSpPr>
        <xdr:cNvPr id="269" name="円/楕円 268"/>
        <xdr:cNvSpPr/>
      </xdr:nvSpPr>
      <xdr:spPr>
        <a:xfrm>
          <a:off x="9588500" y="138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165371</xdr:rowOff>
    </xdr:from>
    <xdr:ext cx="469744" cy="259045"/>
    <xdr:sp macro="" textlink="">
      <xdr:nvSpPr>
        <xdr:cNvPr id="270" name="n_1aveValue【公営住宅】&#10;一人当たり面積"/>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97045</xdr:rowOff>
    </xdr:from>
    <xdr:ext cx="469744" cy="259045"/>
    <xdr:sp macro="" textlink="">
      <xdr:nvSpPr>
        <xdr:cNvPr id="271" name="n_1mainValue【公営住宅】&#10;一人当たり面積"/>
        <xdr:cNvSpPr txBox="1"/>
      </xdr:nvSpPr>
      <xdr:spPr>
        <a:xfrm>
          <a:off x="9391727"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2" name="テキスト ボックス 28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3" name="直線コネクタ 2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4" name="テキスト ボックス 28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5" name="直線コネクタ 2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6" name="テキスト ボックス 2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7" name="直線コネクタ 2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8" name="テキスト ボックス 2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9" name="直線コネクタ 2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0" name="テキスト ボックス 2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1" name="直線コネクタ 2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2" name="テキスト ボックス 2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3" name="直線コネクタ 2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4" name="テキスト ボックス 29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133350</xdr:rowOff>
    </xdr:from>
    <xdr:to>
      <xdr:col>6</xdr:col>
      <xdr:colOff>510540</xdr:colOff>
      <xdr:row>108</xdr:row>
      <xdr:rowOff>141514</xdr:rowOff>
    </xdr:to>
    <xdr:cxnSp macro="">
      <xdr:nvCxnSpPr>
        <xdr:cNvPr id="298" name="直線コネクタ 297"/>
        <xdr:cNvCxnSpPr/>
      </xdr:nvCxnSpPr>
      <xdr:spPr>
        <a:xfrm flipV="1">
          <a:off x="4634865" y="17106900"/>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405111" cy="259045"/>
    <xdr:sp macro="" textlink="">
      <xdr:nvSpPr>
        <xdr:cNvPr id="299" name="【港湾・漁港】&#10;有形固定資産減価償却率最小値テキスト"/>
        <xdr:cNvSpPr txBox="1"/>
      </xdr:nvSpPr>
      <xdr:spPr>
        <a:xfrm>
          <a:off x="4724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300" name="直線コネクタ 299"/>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80027</xdr:rowOff>
    </xdr:from>
    <xdr:ext cx="405111" cy="259045"/>
    <xdr:sp macro="" textlink="">
      <xdr:nvSpPr>
        <xdr:cNvPr id="301" name="【港湾・漁港】&#10;有形固定資産減価償却率最大値テキスト"/>
        <xdr:cNvSpPr txBox="1"/>
      </xdr:nvSpPr>
      <xdr:spPr>
        <a:xfrm>
          <a:off x="4724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302" name="直線コネクタ 3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114861</xdr:rowOff>
    </xdr:from>
    <xdr:ext cx="405111" cy="259045"/>
    <xdr:sp macro="" textlink="">
      <xdr:nvSpPr>
        <xdr:cNvPr id="303" name="【港湾・漁港】&#10;有形固定資産減価償却率平均値テキスト"/>
        <xdr:cNvSpPr txBox="1"/>
      </xdr:nvSpPr>
      <xdr:spPr>
        <a:xfrm>
          <a:off x="4724400" y="1828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136434</xdr:rowOff>
    </xdr:from>
    <xdr:to>
      <xdr:col>6</xdr:col>
      <xdr:colOff>561975</xdr:colOff>
      <xdr:row>107</xdr:row>
      <xdr:rowOff>66584</xdr:rowOff>
    </xdr:to>
    <xdr:sp macro="" textlink="">
      <xdr:nvSpPr>
        <xdr:cNvPr id="304" name="フローチャート : 判断 303"/>
        <xdr:cNvSpPr/>
      </xdr:nvSpPr>
      <xdr:spPr>
        <a:xfrm>
          <a:off x="45847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22134</xdr:rowOff>
    </xdr:from>
    <xdr:to>
      <xdr:col>5</xdr:col>
      <xdr:colOff>409575</xdr:colOff>
      <xdr:row>108</xdr:row>
      <xdr:rowOff>123734</xdr:rowOff>
    </xdr:to>
    <xdr:sp macro="" textlink="">
      <xdr:nvSpPr>
        <xdr:cNvPr id="305" name="フローチャート : 判断 304"/>
        <xdr:cNvSpPr/>
      </xdr:nvSpPr>
      <xdr:spPr>
        <a:xfrm>
          <a:off x="3746500" y="1853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58057</xdr:rowOff>
    </xdr:from>
    <xdr:to>
      <xdr:col>5</xdr:col>
      <xdr:colOff>409575</xdr:colOff>
      <xdr:row>102</xdr:row>
      <xdr:rowOff>159657</xdr:rowOff>
    </xdr:to>
    <xdr:sp macro="" textlink="">
      <xdr:nvSpPr>
        <xdr:cNvPr id="311" name="円/楕円 310"/>
        <xdr:cNvSpPr/>
      </xdr:nvSpPr>
      <xdr:spPr>
        <a:xfrm>
          <a:off x="3746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114861</xdr:rowOff>
    </xdr:from>
    <xdr:ext cx="405111" cy="259045"/>
    <xdr:sp macro="" textlink="">
      <xdr:nvSpPr>
        <xdr:cNvPr id="312" name="n_1aveValue【港湾・漁港】&#10;有形固定資産減価償却率"/>
        <xdr:cNvSpPr txBox="1"/>
      </xdr:nvSpPr>
      <xdr:spPr>
        <a:xfrm>
          <a:off x="3582043"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4734</xdr:rowOff>
    </xdr:from>
    <xdr:ext cx="405111" cy="259045"/>
    <xdr:sp macro="" textlink="">
      <xdr:nvSpPr>
        <xdr:cNvPr id="313" name="n_1mainValue【港湾・漁港】&#10;有形固定資産減価償却率"/>
        <xdr:cNvSpPr txBox="1"/>
      </xdr:nvSpPr>
      <xdr:spPr>
        <a:xfrm>
          <a:off x="3582043"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5" name="テキスト ボックス 32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7" name="テキスト ボックス 32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9" name="テキスト ボックス 32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1" name="テキスト ボックス 33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3" name="テキスト ボックス 33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5" name="テキスト ボックス 3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37" name="直線コネクタ 336"/>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38"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39" name="直線コネクタ 338"/>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40"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41" name="直線コネクタ 340"/>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150375</xdr:rowOff>
    </xdr:from>
    <xdr:ext cx="599010" cy="259045"/>
    <xdr:sp macro="" textlink="">
      <xdr:nvSpPr>
        <xdr:cNvPr id="342" name="【港湾・漁港】&#10;一人当たり有形固定資産（償却資産）額平均値テキスト"/>
        <xdr:cNvSpPr txBox="1"/>
      </xdr:nvSpPr>
      <xdr:spPr>
        <a:xfrm>
          <a:off x="10566400" y="17981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43" name="フローチャート : 判断 342"/>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101367</xdr:rowOff>
    </xdr:from>
    <xdr:to>
      <xdr:col>14</xdr:col>
      <xdr:colOff>79375</xdr:colOff>
      <xdr:row>107</xdr:row>
      <xdr:rowOff>31517</xdr:rowOff>
    </xdr:to>
    <xdr:sp macro="" textlink="">
      <xdr:nvSpPr>
        <xdr:cNvPr id="344" name="フローチャート : 判断 343"/>
        <xdr:cNvSpPr/>
      </xdr:nvSpPr>
      <xdr:spPr>
        <a:xfrm>
          <a:off x="9588500" y="1827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146554</xdr:rowOff>
    </xdr:from>
    <xdr:to>
      <xdr:col>14</xdr:col>
      <xdr:colOff>79375</xdr:colOff>
      <xdr:row>108</xdr:row>
      <xdr:rowOff>76704</xdr:rowOff>
    </xdr:to>
    <xdr:sp macro="" textlink="">
      <xdr:nvSpPr>
        <xdr:cNvPr id="350" name="円/楕円 349"/>
        <xdr:cNvSpPr/>
      </xdr:nvSpPr>
      <xdr:spPr>
        <a:xfrm>
          <a:off x="9588500" y="1849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48044</xdr:rowOff>
    </xdr:from>
    <xdr:ext cx="599010" cy="259045"/>
    <xdr:sp macro="" textlink="">
      <xdr:nvSpPr>
        <xdr:cNvPr id="351" name="n_1aveValue【港湾・漁港】&#10;一人当たり有形固定資産（償却資産）額"/>
        <xdr:cNvSpPr txBox="1"/>
      </xdr:nvSpPr>
      <xdr:spPr>
        <a:xfrm>
          <a:off x="9327094" y="180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67831</xdr:rowOff>
    </xdr:from>
    <xdr:ext cx="534377" cy="259045"/>
    <xdr:sp macro="" textlink="">
      <xdr:nvSpPr>
        <xdr:cNvPr id="352" name="n_1mainValue【港湾・漁港】&#10;一人当たり有形固定資産（償却資産）額"/>
        <xdr:cNvSpPr txBox="1"/>
      </xdr:nvSpPr>
      <xdr:spPr>
        <a:xfrm>
          <a:off x="9359411" y="1858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77" name="直線コネクタ 376"/>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78"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79" name="直線コネクタ 378"/>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8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1" name="直線コネクタ 38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82"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83" name="フローチャート : 判断 38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84" name="フローチャート : 判断 38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143510</xdr:rowOff>
    </xdr:from>
    <xdr:to>
      <xdr:col>22</xdr:col>
      <xdr:colOff>415925</xdr:colOff>
      <xdr:row>37</xdr:row>
      <xdr:rowOff>73660</xdr:rowOff>
    </xdr:to>
    <xdr:sp macro="" textlink="">
      <xdr:nvSpPr>
        <xdr:cNvPr id="390" name="円/楕円 389"/>
        <xdr:cNvSpPr/>
      </xdr:nvSpPr>
      <xdr:spPr>
        <a:xfrm>
          <a:off x="15430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91"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90187</xdr:rowOff>
    </xdr:from>
    <xdr:ext cx="405111" cy="259045"/>
    <xdr:sp macro="" textlink="">
      <xdr:nvSpPr>
        <xdr:cNvPr id="392" name="n_1mainValue【認定こども園・幼稚園・保育所】&#10;有形固定資産減価償却率"/>
        <xdr:cNvSpPr txBox="1"/>
      </xdr:nvSpPr>
      <xdr:spPr>
        <a:xfrm>
          <a:off x="15266043"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64770</xdr:rowOff>
    </xdr:from>
    <xdr:to>
      <xdr:col>32</xdr:col>
      <xdr:colOff>186689</xdr:colOff>
      <xdr:row>41</xdr:row>
      <xdr:rowOff>160020</xdr:rowOff>
    </xdr:to>
    <xdr:cxnSp macro="">
      <xdr:nvCxnSpPr>
        <xdr:cNvPr id="416" name="直線コネクタ 415"/>
        <xdr:cNvCxnSpPr/>
      </xdr:nvCxnSpPr>
      <xdr:spPr>
        <a:xfrm flipV="1">
          <a:off x="22160864" y="606552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163847</xdr:rowOff>
    </xdr:from>
    <xdr:ext cx="469744" cy="259045"/>
    <xdr:sp macro="" textlink="">
      <xdr:nvSpPr>
        <xdr:cNvPr id="417" name="【認定こども園・幼稚園・保育所】&#10;一人当たり面積最小値テキスト"/>
        <xdr:cNvSpPr txBox="1"/>
      </xdr:nvSpPr>
      <xdr:spPr>
        <a:xfrm>
          <a:off x="222504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160020</xdr:rowOff>
    </xdr:from>
    <xdr:to>
      <xdr:col>32</xdr:col>
      <xdr:colOff>276225</xdr:colOff>
      <xdr:row>41</xdr:row>
      <xdr:rowOff>160020</xdr:rowOff>
    </xdr:to>
    <xdr:cxnSp macro="">
      <xdr:nvCxnSpPr>
        <xdr:cNvPr id="418" name="直線コネクタ 417"/>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11447</xdr:rowOff>
    </xdr:from>
    <xdr:ext cx="469744" cy="259045"/>
    <xdr:sp macro="" textlink="">
      <xdr:nvSpPr>
        <xdr:cNvPr id="419" name="【認定こども園・幼稚園・保育所】&#10;一人当たり面積最大値テキスト"/>
        <xdr:cNvSpPr txBox="1"/>
      </xdr:nvSpPr>
      <xdr:spPr>
        <a:xfrm>
          <a:off x="22250400" y="58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35</xdr:row>
      <xdr:rowOff>64770</xdr:rowOff>
    </xdr:from>
    <xdr:to>
      <xdr:col>32</xdr:col>
      <xdr:colOff>276225</xdr:colOff>
      <xdr:row>35</xdr:row>
      <xdr:rowOff>64770</xdr:rowOff>
    </xdr:to>
    <xdr:cxnSp macro="">
      <xdr:nvCxnSpPr>
        <xdr:cNvPr id="420" name="直線コネクタ 419"/>
        <xdr:cNvCxnSpPr/>
      </xdr:nvCxnSpPr>
      <xdr:spPr>
        <a:xfrm>
          <a:off x="22072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118127</xdr:rowOff>
    </xdr:from>
    <xdr:ext cx="469744" cy="259045"/>
    <xdr:sp macro="" textlink="">
      <xdr:nvSpPr>
        <xdr:cNvPr id="421" name="【認定こども園・幼稚園・保育所】&#10;一人当たり面積平均値テキスト"/>
        <xdr:cNvSpPr txBox="1"/>
      </xdr:nvSpPr>
      <xdr:spPr>
        <a:xfrm>
          <a:off x="222504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139700</xdr:rowOff>
    </xdr:from>
    <xdr:to>
      <xdr:col>32</xdr:col>
      <xdr:colOff>238125</xdr:colOff>
      <xdr:row>39</xdr:row>
      <xdr:rowOff>69850</xdr:rowOff>
    </xdr:to>
    <xdr:sp macro="" textlink="">
      <xdr:nvSpPr>
        <xdr:cNvPr id="422" name="フローチャート : 判断 421"/>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10160</xdr:rowOff>
    </xdr:from>
    <xdr:to>
      <xdr:col>31</xdr:col>
      <xdr:colOff>85725</xdr:colOff>
      <xdr:row>39</xdr:row>
      <xdr:rowOff>111760</xdr:rowOff>
    </xdr:to>
    <xdr:sp macro="" textlink="">
      <xdr:nvSpPr>
        <xdr:cNvPr id="423" name="フローチャート : 判断 42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93980</xdr:rowOff>
    </xdr:from>
    <xdr:to>
      <xdr:col>31</xdr:col>
      <xdr:colOff>85725</xdr:colOff>
      <xdr:row>35</xdr:row>
      <xdr:rowOff>24130</xdr:rowOff>
    </xdr:to>
    <xdr:sp macro="" textlink="">
      <xdr:nvSpPr>
        <xdr:cNvPr id="429" name="円/楕円 428"/>
        <xdr:cNvSpPr/>
      </xdr:nvSpPr>
      <xdr:spPr>
        <a:xfrm>
          <a:off x="21272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102887</xdr:rowOff>
    </xdr:from>
    <xdr:ext cx="469744" cy="259045"/>
    <xdr:sp macro="" textlink="">
      <xdr:nvSpPr>
        <xdr:cNvPr id="430"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40657</xdr:rowOff>
    </xdr:from>
    <xdr:ext cx="469744" cy="259045"/>
    <xdr:sp macro="" textlink="">
      <xdr:nvSpPr>
        <xdr:cNvPr id="431" name="n_1mainValue【認定こども園・幼稚園・保育所】&#10;一人当たり面積"/>
        <xdr:cNvSpPr txBox="1"/>
      </xdr:nvSpPr>
      <xdr:spPr>
        <a:xfrm>
          <a:off x="210757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2" name="テキスト ボックス 4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3" name="直線コネクタ 4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4" name="テキスト ボックス 4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5" name="直線コネクタ 4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6" name="テキスト ボックス 4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7" name="直線コネクタ 4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8" name="テキスト ボックス 4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9" name="直線コネクタ 4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0" name="テキスト ボックス 4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1" name="直線コネクタ 4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2" name="テキスト ボックス 4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4" name="テキスト ボックス 4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56" name="直線コネクタ 455"/>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57"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58" name="直線コネクタ 457"/>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59"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60" name="直線コネクタ 459"/>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61"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62" name="フローチャート : 判断 461"/>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63" name="フローチャート : 判断 462"/>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52070</xdr:rowOff>
    </xdr:from>
    <xdr:to>
      <xdr:col>22</xdr:col>
      <xdr:colOff>415925</xdr:colOff>
      <xdr:row>61</xdr:row>
      <xdr:rowOff>153670</xdr:rowOff>
    </xdr:to>
    <xdr:sp macro="" textlink="">
      <xdr:nvSpPr>
        <xdr:cNvPr id="469" name="円/楕円 468"/>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70"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144797</xdr:rowOff>
    </xdr:from>
    <xdr:ext cx="405111" cy="259045"/>
    <xdr:sp macro="" textlink="">
      <xdr:nvSpPr>
        <xdr:cNvPr id="471" name="n_1mainValue【学校施設】&#10;有形固定資産減価償却率"/>
        <xdr:cNvSpPr txBox="1"/>
      </xdr:nvSpPr>
      <xdr:spPr>
        <a:xfrm>
          <a:off x="15266043"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3" name="直線コネクタ 4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4" name="テキスト ボックス 4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5" name="直線コネクタ 4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6" name="テキスト ボックス 4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7" name="直線コネクタ 4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8" name="テキスト ボックス 4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9" name="直線コネクタ 4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0" name="テキスト ボックス 4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1" name="直線コネクタ 4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2" name="テキスト ボックス 4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3" name="直線コネクタ 4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4" name="テキスト ボックス 4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98" name="直線コネクタ 497"/>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99"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500" name="直線コネクタ 499"/>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501"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502" name="直線コネクタ 50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503"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504" name="フローチャート : 判断 503"/>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505" name="フローチャート : 判断 504"/>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127726</xdr:rowOff>
    </xdr:from>
    <xdr:to>
      <xdr:col>31</xdr:col>
      <xdr:colOff>85725</xdr:colOff>
      <xdr:row>59</xdr:row>
      <xdr:rowOff>57876</xdr:rowOff>
    </xdr:to>
    <xdr:sp macro="" textlink="">
      <xdr:nvSpPr>
        <xdr:cNvPr id="511" name="円/楕円 510"/>
        <xdr:cNvSpPr/>
      </xdr:nvSpPr>
      <xdr:spPr>
        <a:xfrm>
          <a:off x="21272500" y="100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512"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74403</xdr:rowOff>
    </xdr:from>
    <xdr:ext cx="469744" cy="259045"/>
    <xdr:sp macro="" textlink="">
      <xdr:nvSpPr>
        <xdr:cNvPr id="513" name="n_1mainValue【学校施設】&#10;一人当たり面積"/>
        <xdr:cNvSpPr txBox="1"/>
      </xdr:nvSpPr>
      <xdr:spPr>
        <a:xfrm>
          <a:off x="21075727" y="984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4" name="テキスト ボックス 52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25" name="直線コネクタ 52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26" name="テキスト ボックス 52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7" name="直線コネクタ 52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28" name="テキスト ボックス 52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9" name="直線コネクタ 52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30" name="テキスト ボックス 52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31" name="直線コネクタ 53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32" name="テキスト ボックス 53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536" name="直線コネクタ 535"/>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537"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538" name="直線コネクタ 537"/>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539"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540" name="直線コネクタ 539"/>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541"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542" name="フローチャート : 判断 541"/>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543" name="フローチャート : 判断 542"/>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39878</xdr:rowOff>
    </xdr:from>
    <xdr:to>
      <xdr:col>22</xdr:col>
      <xdr:colOff>415925</xdr:colOff>
      <xdr:row>79</xdr:row>
      <xdr:rowOff>141478</xdr:rowOff>
    </xdr:to>
    <xdr:sp macro="" textlink="">
      <xdr:nvSpPr>
        <xdr:cNvPr id="549" name="円/楕円 548"/>
        <xdr:cNvSpPr/>
      </xdr:nvSpPr>
      <xdr:spPr>
        <a:xfrm>
          <a:off x="15430500" y="13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48023</xdr:rowOff>
    </xdr:from>
    <xdr:ext cx="405111" cy="259045"/>
    <xdr:sp macro="" textlink="">
      <xdr:nvSpPr>
        <xdr:cNvPr id="550" name="n_1aveValue【児童館】&#10;有形固定資産減価償却率"/>
        <xdr:cNvSpPr txBox="1"/>
      </xdr:nvSpPr>
      <xdr:spPr>
        <a:xfrm>
          <a:off x="15266043"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158005</xdr:rowOff>
    </xdr:from>
    <xdr:ext cx="405111" cy="259045"/>
    <xdr:sp macro="" textlink="">
      <xdr:nvSpPr>
        <xdr:cNvPr id="551" name="n_1mainValue【児童館】&#10;有形固定資産減価償却率"/>
        <xdr:cNvSpPr txBox="1"/>
      </xdr:nvSpPr>
      <xdr:spPr>
        <a:xfrm>
          <a:off x="15266043" y="1335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62" name="直線コネクタ 5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3" name="テキスト ボックス 5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4" name="直線コネクタ 5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5" name="テキスト ボックス 5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6" name="直線コネクタ 5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7" name="テキスト ボックス 5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8" name="直線コネクタ 5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9" name="テキスト ボックス 5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73" name="直線コネクタ 572"/>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74"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75" name="直線コネクタ 574"/>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76"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77" name="直線コネクタ 57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78"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79" name="フローチャート : 判断 578"/>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80" name="フローチャート : 判断 579"/>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33020</xdr:rowOff>
    </xdr:from>
    <xdr:to>
      <xdr:col>31</xdr:col>
      <xdr:colOff>85725</xdr:colOff>
      <xdr:row>84</xdr:row>
      <xdr:rowOff>134620</xdr:rowOff>
    </xdr:to>
    <xdr:sp macro="" textlink="">
      <xdr:nvSpPr>
        <xdr:cNvPr id="586" name="円/楕円 585"/>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87"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125747</xdr:rowOff>
    </xdr:from>
    <xdr:ext cx="469744" cy="259045"/>
    <xdr:sp macro="" textlink="">
      <xdr:nvSpPr>
        <xdr:cNvPr id="588" name="n_1mainValue【児童館】&#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9" name="テキスト ボックス 59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1" name="テキスト ボックス 6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9" name="テキスト ボックス 60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613" name="直線コネクタ 612"/>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14"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15" name="直線コネクタ 614"/>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16"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17" name="直線コネクタ 61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618"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619" name="フローチャート : 判断 618"/>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620" name="フローチャート : 判断 619"/>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55880</xdr:rowOff>
    </xdr:from>
    <xdr:to>
      <xdr:col>22</xdr:col>
      <xdr:colOff>415925</xdr:colOff>
      <xdr:row>105</xdr:row>
      <xdr:rowOff>157480</xdr:rowOff>
    </xdr:to>
    <xdr:sp macro="" textlink="">
      <xdr:nvSpPr>
        <xdr:cNvPr id="626" name="円/楕円 625"/>
        <xdr:cNvSpPr/>
      </xdr:nvSpPr>
      <xdr:spPr>
        <a:xfrm>
          <a:off x="15430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160672</xdr:rowOff>
    </xdr:from>
    <xdr:ext cx="405111" cy="259045"/>
    <xdr:sp macro="" textlink="">
      <xdr:nvSpPr>
        <xdr:cNvPr id="627" name="n_1aveValue【公民館】&#10;有形固定資産減価償却率"/>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148607</xdr:rowOff>
    </xdr:from>
    <xdr:ext cx="405111" cy="259045"/>
    <xdr:sp macro="" textlink="">
      <xdr:nvSpPr>
        <xdr:cNvPr id="628" name="n_1mainValue【公民館】&#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52" name="直線コネクタ 651"/>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53"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54" name="直線コネクタ 653"/>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55"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56" name="直線コネクタ 655"/>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657"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58" name="フローチャート : 判断 657"/>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59" name="フローチャート : 判断 658"/>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2539</xdr:rowOff>
    </xdr:from>
    <xdr:to>
      <xdr:col>31</xdr:col>
      <xdr:colOff>85725</xdr:colOff>
      <xdr:row>103</xdr:row>
      <xdr:rowOff>104139</xdr:rowOff>
    </xdr:to>
    <xdr:sp macro="" textlink="">
      <xdr:nvSpPr>
        <xdr:cNvPr id="665" name="円/楕円 664"/>
        <xdr:cNvSpPr/>
      </xdr:nvSpPr>
      <xdr:spPr>
        <a:xfrm>
          <a:off x="2127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49547</xdr:rowOff>
    </xdr:from>
    <xdr:ext cx="469744" cy="259045"/>
    <xdr:sp macro="" textlink="">
      <xdr:nvSpPr>
        <xdr:cNvPr id="666"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120666</xdr:rowOff>
    </xdr:from>
    <xdr:ext cx="469744" cy="259045"/>
    <xdr:sp macro="" textlink="">
      <xdr:nvSpPr>
        <xdr:cNvPr id="667" name="n_1mainValue【公民館】&#10;一人当たり面積"/>
        <xdr:cNvSpPr txBox="1"/>
      </xdr:nvSpPr>
      <xdr:spPr>
        <a:xfrm>
          <a:off x="210757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本市においては、認定こども園・幼稚園・保育所、児童館、公営住宅、港湾・漁港について、有形固定資産減価償却率が類似団体内平均値、全国平均及び県平均より高い水準にある。　また、認定こども園・幼稚園・保育所、学校施設、公民館、公営住宅については、一人当たり面積が類似団体内平均値を上回っている。今後、「阿南市公共施設等総合管理計画」に基づき、長期的な視点で更新、統廃合、長寿命化などを適切に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74,951
74,607
279.25
37,260,428
35,635,724
142,546
20,137,232
34,694,924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61595</xdr:rowOff>
    </xdr:from>
    <xdr:to>
      <xdr:col>5</xdr:col>
      <xdr:colOff>409575</xdr:colOff>
      <xdr:row>38</xdr:row>
      <xdr:rowOff>163195</xdr:rowOff>
    </xdr:to>
    <xdr:sp macro="" textlink="">
      <xdr:nvSpPr>
        <xdr:cNvPr id="71" name="円/楕円 70"/>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8272</xdr:rowOff>
    </xdr:from>
    <xdr:ext cx="405111" cy="259045"/>
    <xdr:sp macro="" textlink="">
      <xdr:nvSpPr>
        <xdr:cNvPr id="72" name="n_1mainValue【図書館】&#10;有形固定資産減価償却率"/>
        <xdr:cNvSpPr txBox="1"/>
      </xdr:nvSpPr>
      <xdr:spPr>
        <a:xfrm>
          <a:off x="3582043"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118127</xdr:rowOff>
    </xdr:from>
    <xdr:ext cx="469744" cy="259045"/>
    <xdr:sp macro="" textlink="">
      <xdr:nvSpPr>
        <xdr:cNvPr id="102"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105410</xdr:rowOff>
    </xdr:from>
    <xdr:to>
      <xdr:col>14</xdr:col>
      <xdr:colOff>79375</xdr:colOff>
      <xdr:row>36</xdr:row>
      <xdr:rowOff>35560</xdr:rowOff>
    </xdr:to>
    <xdr:sp macro="" textlink="">
      <xdr:nvSpPr>
        <xdr:cNvPr id="108" name="円/楕円 107"/>
        <xdr:cNvSpPr/>
      </xdr:nvSpPr>
      <xdr:spPr>
        <a:xfrm>
          <a:off x="958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52087</xdr:rowOff>
    </xdr:from>
    <xdr:ext cx="469744" cy="259045"/>
    <xdr:sp macro="" textlink="">
      <xdr:nvSpPr>
        <xdr:cNvPr id="109" name="n_1mainValue【図書館】&#10;一人当たり面積"/>
        <xdr:cNvSpPr txBox="1"/>
      </xdr:nvSpPr>
      <xdr:spPr>
        <a:xfrm>
          <a:off x="93917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74185</xdr:rowOff>
    </xdr:from>
    <xdr:ext cx="405111" cy="259045"/>
    <xdr:sp macro="" textlink="">
      <xdr:nvSpPr>
        <xdr:cNvPr id="140" name="n_1aveValue【体育館・プー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1778</xdr:rowOff>
    </xdr:from>
    <xdr:to>
      <xdr:col>5</xdr:col>
      <xdr:colOff>409575</xdr:colOff>
      <xdr:row>60</xdr:row>
      <xdr:rowOff>103378</xdr:rowOff>
    </xdr:to>
    <xdr:sp macro="" textlink="">
      <xdr:nvSpPr>
        <xdr:cNvPr id="146" name="円/楕円 145"/>
        <xdr:cNvSpPr/>
      </xdr:nvSpPr>
      <xdr:spPr>
        <a:xfrm>
          <a:off x="3746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94505</xdr:rowOff>
    </xdr:from>
    <xdr:ext cx="405111" cy="259045"/>
    <xdr:sp macro="" textlink="">
      <xdr:nvSpPr>
        <xdr:cNvPr id="147" name="n_1mainValue【体育館・プール】&#10;有形固定資産減価償却率"/>
        <xdr:cNvSpPr txBox="1"/>
      </xdr:nvSpPr>
      <xdr:spPr>
        <a:xfrm>
          <a:off x="3582043" y="1038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25925</xdr:rowOff>
    </xdr:from>
    <xdr:ext cx="469744" cy="259045"/>
    <xdr:sp macro="" textlink="">
      <xdr:nvSpPr>
        <xdr:cNvPr id="177" name="n_1aveValue【体育館・プール】&#10;一人当たり面積"/>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31496</xdr:rowOff>
    </xdr:from>
    <xdr:to>
      <xdr:col>14</xdr:col>
      <xdr:colOff>79375</xdr:colOff>
      <xdr:row>56</xdr:row>
      <xdr:rowOff>133096</xdr:rowOff>
    </xdr:to>
    <xdr:sp macro="" textlink="">
      <xdr:nvSpPr>
        <xdr:cNvPr id="183" name="円/楕円 182"/>
        <xdr:cNvSpPr/>
      </xdr:nvSpPr>
      <xdr:spPr>
        <a:xfrm>
          <a:off x="9588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149623</xdr:rowOff>
    </xdr:from>
    <xdr:ext cx="469744" cy="259045"/>
    <xdr:sp macro="" textlink="">
      <xdr:nvSpPr>
        <xdr:cNvPr id="184" name="n_1mainValue【体育館・プール】&#10;一人当たり面積"/>
        <xdr:cNvSpPr txBox="1"/>
      </xdr:nvSpPr>
      <xdr:spPr>
        <a:xfrm>
          <a:off x="9391727" y="940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4" name="フローチャート : 判断 21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15"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161037</xdr:rowOff>
    </xdr:from>
    <xdr:to>
      <xdr:col>5</xdr:col>
      <xdr:colOff>409575</xdr:colOff>
      <xdr:row>79</xdr:row>
      <xdr:rowOff>91187</xdr:rowOff>
    </xdr:to>
    <xdr:sp macro="" textlink="">
      <xdr:nvSpPr>
        <xdr:cNvPr id="221" name="円/楕円 220"/>
        <xdr:cNvSpPr/>
      </xdr:nvSpPr>
      <xdr:spPr>
        <a:xfrm>
          <a:off x="3746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107714</xdr:rowOff>
    </xdr:from>
    <xdr:ext cx="405111" cy="259045"/>
    <xdr:sp macro="" textlink="">
      <xdr:nvSpPr>
        <xdr:cNvPr id="222" name="n_1mainValue【福祉施設】&#10;有形固定資産減価償却率"/>
        <xdr:cNvSpPr txBox="1"/>
      </xdr:nvSpPr>
      <xdr:spPr>
        <a:xfrm>
          <a:off x="3582043"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3" name="フローチャート : 判断 252"/>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25416</xdr:rowOff>
    </xdr:from>
    <xdr:ext cx="469744" cy="259045"/>
    <xdr:sp macro="" textlink="">
      <xdr:nvSpPr>
        <xdr:cNvPr id="254"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158750</xdr:rowOff>
    </xdr:from>
    <xdr:to>
      <xdr:col>14</xdr:col>
      <xdr:colOff>79375</xdr:colOff>
      <xdr:row>84</xdr:row>
      <xdr:rowOff>88900</xdr:rowOff>
    </xdr:to>
    <xdr:sp macro="" textlink="">
      <xdr:nvSpPr>
        <xdr:cNvPr id="260" name="円/楕円 259"/>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80027</xdr:rowOff>
    </xdr:from>
    <xdr:ext cx="469744" cy="259045"/>
    <xdr:sp macro="" textlink="">
      <xdr:nvSpPr>
        <xdr:cNvPr id="261" name="n_1mainValue【福祉施設】&#10;一人当たり面積"/>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1" name="フローチャート : 判断 290"/>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26688</xdr:rowOff>
    </xdr:from>
    <xdr:ext cx="405111" cy="259045"/>
    <xdr:sp macro="" textlink="">
      <xdr:nvSpPr>
        <xdr:cNvPr id="292"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87122</xdr:rowOff>
    </xdr:from>
    <xdr:to>
      <xdr:col>5</xdr:col>
      <xdr:colOff>409575</xdr:colOff>
      <xdr:row>104</xdr:row>
      <xdr:rowOff>17272</xdr:rowOff>
    </xdr:to>
    <xdr:sp macro="" textlink="">
      <xdr:nvSpPr>
        <xdr:cNvPr id="298" name="円/楕円 297"/>
        <xdr:cNvSpPr/>
      </xdr:nvSpPr>
      <xdr:spPr>
        <a:xfrm>
          <a:off x="3746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33799</xdr:rowOff>
    </xdr:from>
    <xdr:ext cx="405111" cy="259045"/>
    <xdr:sp macro="" textlink="">
      <xdr:nvSpPr>
        <xdr:cNvPr id="299" name="n_1mainValue【市民会館】&#10;有形固定資産減価償却率"/>
        <xdr:cNvSpPr txBox="1"/>
      </xdr:nvSpPr>
      <xdr:spPr>
        <a:xfrm>
          <a:off x="3582043" y="1752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9"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1" name="フローチャート : 判断 330"/>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95266</xdr:rowOff>
    </xdr:from>
    <xdr:ext cx="469744" cy="259045"/>
    <xdr:sp macro="" textlink="">
      <xdr:nvSpPr>
        <xdr:cNvPr id="332"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78739</xdr:rowOff>
    </xdr:from>
    <xdr:to>
      <xdr:col>14</xdr:col>
      <xdr:colOff>79375</xdr:colOff>
      <xdr:row>101</xdr:row>
      <xdr:rowOff>8889</xdr:rowOff>
    </xdr:to>
    <xdr:sp macro="" textlink="">
      <xdr:nvSpPr>
        <xdr:cNvPr id="338" name="円/楕円 337"/>
        <xdr:cNvSpPr/>
      </xdr:nvSpPr>
      <xdr:spPr>
        <a:xfrm>
          <a:off x="95885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25416</xdr:rowOff>
    </xdr:from>
    <xdr:ext cx="469744" cy="259045"/>
    <xdr:sp macro="" textlink="">
      <xdr:nvSpPr>
        <xdr:cNvPr id="339" name="n_1mainValue【市民会館】&#10;一人当たり面積"/>
        <xdr:cNvSpPr txBox="1"/>
      </xdr:nvSpPr>
      <xdr:spPr>
        <a:xfrm>
          <a:off x="9391727" y="1699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95250</xdr:rowOff>
    </xdr:from>
    <xdr:to>
      <xdr:col>23</xdr:col>
      <xdr:colOff>516889</xdr:colOff>
      <xdr:row>40</xdr:row>
      <xdr:rowOff>41910</xdr:rowOff>
    </xdr:to>
    <xdr:cxnSp macro="">
      <xdr:nvCxnSpPr>
        <xdr:cNvPr id="364" name="直線コネクタ 363"/>
        <xdr:cNvCxnSpPr/>
      </xdr:nvCxnSpPr>
      <xdr:spPr>
        <a:xfrm flipV="1">
          <a:off x="16318864" y="575310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45737</xdr:rowOff>
    </xdr:from>
    <xdr:ext cx="405111" cy="259045"/>
    <xdr:sp macro="" textlink="">
      <xdr:nvSpPr>
        <xdr:cNvPr id="365" name="【一般廃棄物処理施設】&#10;有形固定資産減価償却率最小値テキスト"/>
        <xdr:cNvSpPr txBox="1"/>
      </xdr:nvSpPr>
      <xdr:spPr>
        <a:xfrm>
          <a:off x="164084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40</xdr:row>
      <xdr:rowOff>41910</xdr:rowOff>
    </xdr:from>
    <xdr:to>
      <xdr:col>23</xdr:col>
      <xdr:colOff>606425</xdr:colOff>
      <xdr:row>40</xdr:row>
      <xdr:rowOff>41910</xdr:rowOff>
    </xdr:to>
    <xdr:cxnSp macro="">
      <xdr:nvCxnSpPr>
        <xdr:cNvPr id="366" name="直線コネクタ 365"/>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41927</xdr:rowOff>
    </xdr:from>
    <xdr:ext cx="405111" cy="259045"/>
    <xdr:sp macro="" textlink="">
      <xdr:nvSpPr>
        <xdr:cNvPr id="367" name="【一般廃棄物処理施設】&#10;有形固定資産減価償却率最大値テキスト"/>
        <xdr:cNvSpPr txBox="1"/>
      </xdr:nvSpPr>
      <xdr:spPr>
        <a:xfrm>
          <a:off x="164084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95250</xdr:rowOff>
    </xdr:from>
    <xdr:to>
      <xdr:col>23</xdr:col>
      <xdr:colOff>606425</xdr:colOff>
      <xdr:row>33</xdr:row>
      <xdr:rowOff>95250</xdr:rowOff>
    </xdr:to>
    <xdr:cxnSp macro="">
      <xdr:nvCxnSpPr>
        <xdr:cNvPr id="368" name="直線コネクタ 367"/>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69" name="【一般廃棄物処理施設】&#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70" name="フローチャート : 判断 369"/>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164465</xdr:rowOff>
    </xdr:from>
    <xdr:to>
      <xdr:col>22</xdr:col>
      <xdr:colOff>415925</xdr:colOff>
      <xdr:row>38</xdr:row>
      <xdr:rowOff>94615</xdr:rowOff>
    </xdr:to>
    <xdr:sp macro="" textlink="">
      <xdr:nvSpPr>
        <xdr:cNvPr id="371" name="フローチャート : 判断 370"/>
        <xdr:cNvSpPr/>
      </xdr:nvSpPr>
      <xdr:spPr>
        <a:xfrm>
          <a:off x="15430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111142</xdr:rowOff>
    </xdr:from>
    <xdr:ext cx="405111" cy="259045"/>
    <xdr:sp macro="" textlink="">
      <xdr:nvSpPr>
        <xdr:cNvPr id="372" name="n_1aveValue【一般廃棄物処理施設】&#10;有形固定資産減価償却率"/>
        <xdr:cNvSpPr txBox="1"/>
      </xdr:nvSpPr>
      <xdr:spPr>
        <a:xfrm>
          <a:off x="15266043"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4445</xdr:rowOff>
    </xdr:from>
    <xdr:to>
      <xdr:col>22</xdr:col>
      <xdr:colOff>415925</xdr:colOff>
      <xdr:row>42</xdr:row>
      <xdr:rowOff>106045</xdr:rowOff>
    </xdr:to>
    <xdr:sp macro="" textlink="">
      <xdr:nvSpPr>
        <xdr:cNvPr id="378" name="円/楕円 377"/>
        <xdr:cNvSpPr/>
      </xdr:nvSpPr>
      <xdr:spPr>
        <a:xfrm>
          <a:off x="15430500" y="72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97172</xdr:rowOff>
    </xdr:from>
    <xdr:ext cx="405111" cy="259045"/>
    <xdr:sp macro="" textlink="">
      <xdr:nvSpPr>
        <xdr:cNvPr id="379" name="n_1mainValue【一般廃棄物処理施設】&#10;有形固定資産減価償却率"/>
        <xdr:cNvSpPr txBox="1"/>
      </xdr:nvSpPr>
      <xdr:spPr>
        <a:xfrm>
          <a:off x="15266043"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1" name="テキスト ボックス 3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3" name="テキスト ボックス 39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5" name="テキスト ボックス 3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7" name="テキスト ボックス 3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9" name="テキスト ボックス 3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1" name="テキスト ボックス 4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3" name="直線コネクタ 402"/>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4"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5" name="直線コネクタ 404"/>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6"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7" name="直線コネクタ 406"/>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08"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09" name="フローチャート : 判断 408"/>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10" name="フローチャート : 判断 409"/>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118881</xdr:rowOff>
    </xdr:from>
    <xdr:ext cx="534377" cy="259045"/>
    <xdr:sp macro="" textlink="">
      <xdr:nvSpPr>
        <xdr:cNvPr id="411"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94727</xdr:rowOff>
    </xdr:from>
    <xdr:to>
      <xdr:col>31</xdr:col>
      <xdr:colOff>85725</xdr:colOff>
      <xdr:row>36</xdr:row>
      <xdr:rowOff>24877</xdr:rowOff>
    </xdr:to>
    <xdr:sp macro="" textlink="">
      <xdr:nvSpPr>
        <xdr:cNvPr id="417" name="円/楕円 416"/>
        <xdr:cNvSpPr/>
      </xdr:nvSpPr>
      <xdr:spPr>
        <a:xfrm>
          <a:off x="21272500" y="60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41404</xdr:rowOff>
    </xdr:from>
    <xdr:ext cx="599010" cy="259045"/>
    <xdr:sp macro="" textlink="">
      <xdr:nvSpPr>
        <xdr:cNvPr id="418" name="n_1mainValue【一般廃棄物処理施設】&#10;一人当たり有形固定資産（償却資産）額"/>
        <xdr:cNvSpPr txBox="1"/>
      </xdr:nvSpPr>
      <xdr:spPr>
        <a:xfrm>
          <a:off x="21011094" y="587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6" name="正方形/長方形 42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3" name="テキスト ボックス 4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4" name="直線コネクタ 4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5" name="テキスト ボックス 44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46" name="直線コネクタ 4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47" name="テキスト ボックス 44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8" name="直線コネクタ 4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9" name="テキスト ボックス 4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0" name="直線コネクタ 4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1" name="テキスト ボックス 4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2" name="直線コネクタ 4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3" name="テキスト ボックス 4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4" name="直線コネクタ 4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5" name="テキスト ボックス 4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6" name="直線コネクタ 4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57" name="テキスト ボックス 45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9" name="テキスト ボックス 45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132806</xdr:rowOff>
    </xdr:from>
    <xdr:to>
      <xdr:col>23</xdr:col>
      <xdr:colOff>516889</xdr:colOff>
      <xdr:row>85</xdr:row>
      <xdr:rowOff>72389</xdr:rowOff>
    </xdr:to>
    <xdr:cxnSp macro="">
      <xdr:nvCxnSpPr>
        <xdr:cNvPr id="461" name="直線コネクタ 460"/>
        <xdr:cNvCxnSpPr/>
      </xdr:nvCxnSpPr>
      <xdr:spPr>
        <a:xfrm flipV="1">
          <a:off x="16318864" y="13505906"/>
          <a:ext cx="0" cy="113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76216</xdr:rowOff>
    </xdr:from>
    <xdr:ext cx="405111" cy="259045"/>
    <xdr:sp macro="" textlink="">
      <xdr:nvSpPr>
        <xdr:cNvPr id="462" name="【消防施設】&#10;有形固定資産減価償却率最小値テキスト"/>
        <xdr:cNvSpPr txBox="1"/>
      </xdr:nvSpPr>
      <xdr:spPr>
        <a:xfrm>
          <a:off x="16408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85</xdr:row>
      <xdr:rowOff>72389</xdr:rowOff>
    </xdr:from>
    <xdr:to>
      <xdr:col>23</xdr:col>
      <xdr:colOff>606425</xdr:colOff>
      <xdr:row>85</xdr:row>
      <xdr:rowOff>72389</xdr:rowOff>
    </xdr:to>
    <xdr:cxnSp macro="">
      <xdr:nvCxnSpPr>
        <xdr:cNvPr id="463" name="直線コネクタ 462"/>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79483</xdr:rowOff>
    </xdr:from>
    <xdr:ext cx="405111" cy="259045"/>
    <xdr:sp macro="" textlink="">
      <xdr:nvSpPr>
        <xdr:cNvPr id="464" name="【消防施設】&#10;有形固定資産減価償却率最大値テキスト"/>
        <xdr:cNvSpPr txBox="1"/>
      </xdr:nvSpPr>
      <xdr:spPr>
        <a:xfrm>
          <a:off x="16408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78</xdr:row>
      <xdr:rowOff>132806</xdr:rowOff>
    </xdr:from>
    <xdr:to>
      <xdr:col>23</xdr:col>
      <xdr:colOff>606425</xdr:colOff>
      <xdr:row>78</xdr:row>
      <xdr:rowOff>132806</xdr:rowOff>
    </xdr:to>
    <xdr:cxnSp macro="">
      <xdr:nvCxnSpPr>
        <xdr:cNvPr id="465" name="直線コネクタ 464"/>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133911</xdr:rowOff>
    </xdr:from>
    <xdr:ext cx="405111" cy="259045"/>
    <xdr:sp macro="" textlink="">
      <xdr:nvSpPr>
        <xdr:cNvPr id="466" name="【消防施設】&#10;有形固定資産減価償却率平均値テキスト"/>
        <xdr:cNvSpPr txBox="1"/>
      </xdr:nvSpPr>
      <xdr:spPr>
        <a:xfrm>
          <a:off x="16408400" y="1402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155484</xdr:rowOff>
    </xdr:from>
    <xdr:to>
      <xdr:col>23</xdr:col>
      <xdr:colOff>568325</xdr:colOff>
      <xdr:row>82</xdr:row>
      <xdr:rowOff>85634</xdr:rowOff>
    </xdr:to>
    <xdr:sp macro="" textlink="">
      <xdr:nvSpPr>
        <xdr:cNvPr id="467" name="フローチャート : 判断 466"/>
        <xdr:cNvSpPr/>
      </xdr:nvSpPr>
      <xdr:spPr>
        <a:xfrm>
          <a:off x="162687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132624</xdr:rowOff>
    </xdr:from>
    <xdr:to>
      <xdr:col>22</xdr:col>
      <xdr:colOff>415925</xdr:colOff>
      <xdr:row>80</xdr:row>
      <xdr:rowOff>62774</xdr:rowOff>
    </xdr:to>
    <xdr:sp macro="" textlink="">
      <xdr:nvSpPr>
        <xdr:cNvPr id="468" name="フローチャート : 判断 467"/>
        <xdr:cNvSpPr/>
      </xdr:nvSpPr>
      <xdr:spPr>
        <a:xfrm>
          <a:off x="15430500" y="1367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79301</xdr:rowOff>
    </xdr:from>
    <xdr:ext cx="405111" cy="259045"/>
    <xdr:sp macro="" textlink="">
      <xdr:nvSpPr>
        <xdr:cNvPr id="469" name="n_1aveValue【消防施設】&#10;有形固定資産減価償却率"/>
        <xdr:cNvSpPr txBox="1"/>
      </xdr:nvSpPr>
      <xdr:spPr>
        <a:xfrm>
          <a:off x="15266043"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114663</xdr:rowOff>
    </xdr:from>
    <xdr:to>
      <xdr:col>22</xdr:col>
      <xdr:colOff>415925</xdr:colOff>
      <xdr:row>87</xdr:row>
      <xdr:rowOff>44813</xdr:rowOff>
    </xdr:to>
    <xdr:sp macro="" textlink="">
      <xdr:nvSpPr>
        <xdr:cNvPr id="475" name="円/楕円 474"/>
        <xdr:cNvSpPr/>
      </xdr:nvSpPr>
      <xdr:spPr>
        <a:xfrm>
          <a:off x="15430500" y="148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87</xdr:row>
      <xdr:rowOff>35940</xdr:rowOff>
    </xdr:from>
    <xdr:ext cx="405111" cy="259045"/>
    <xdr:sp macro="" textlink="">
      <xdr:nvSpPr>
        <xdr:cNvPr id="476" name="n_1mainValue【消防施設】&#10;有形固定資産減価償却率"/>
        <xdr:cNvSpPr txBox="1"/>
      </xdr:nvSpPr>
      <xdr:spPr>
        <a:xfrm>
          <a:off x="15266043" y="1495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7" name="直線コネクタ 4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8" name="テキスト ボックス 4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9" name="直線コネクタ 4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0" name="テキスト ボックス 4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1" name="直線コネクタ 4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2" name="テキスト ボックス 4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3" name="直線コネクタ 4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4" name="テキスト ボックス 4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5" name="直線コネクタ 4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6" name="テキスト ボックス 4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7" name="直線コネクタ 4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8" name="テキスト ボックス 4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02" name="直線コネクタ 501"/>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03"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4" name="直線コネクタ 503"/>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05"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06" name="直線コネクタ 505"/>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07"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08" name="フローチャート : 判断 507"/>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09" name="フローチャート : 判断 508"/>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510"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85271</xdr:rowOff>
    </xdr:from>
    <xdr:to>
      <xdr:col>31</xdr:col>
      <xdr:colOff>85725</xdr:colOff>
      <xdr:row>79</xdr:row>
      <xdr:rowOff>15421</xdr:rowOff>
    </xdr:to>
    <xdr:sp macro="" textlink="">
      <xdr:nvSpPr>
        <xdr:cNvPr id="516" name="円/楕円 515"/>
        <xdr:cNvSpPr/>
      </xdr:nvSpPr>
      <xdr:spPr>
        <a:xfrm>
          <a:off x="21272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31948</xdr:rowOff>
    </xdr:from>
    <xdr:ext cx="469744" cy="259045"/>
    <xdr:sp macro="" textlink="">
      <xdr:nvSpPr>
        <xdr:cNvPr id="517" name="n_1mainValue【消防施設】&#10;一人当たり面積"/>
        <xdr:cNvSpPr txBox="1"/>
      </xdr:nvSpPr>
      <xdr:spPr>
        <a:xfrm>
          <a:off x="210757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28" name="直線コネクタ 5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29" name="テキスト ボックス 52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0" name="直線コネクタ 5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1" name="テキスト ボックス 5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2" name="直線コネクタ 5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3" name="テキスト ボックス 5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4" name="直線コネクタ 5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5" name="テキスト ボックス 5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6" name="直線コネクタ 5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7" name="テキスト ボックス 5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41" name="直線コネクタ 540"/>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42"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43" name="直線コネクタ 542"/>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44"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45" name="直線コネクタ 544"/>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46"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47" name="フローチャート : 判断 546"/>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48" name="フローチャート : 判断 547"/>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93997</xdr:rowOff>
    </xdr:from>
    <xdr:ext cx="405111" cy="259045"/>
    <xdr:sp macro="" textlink="">
      <xdr:nvSpPr>
        <xdr:cNvPr id="549"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133986</xdr:rowOff>
    </xdr:from>
    <xdr:to>
      <xdr:col>22</xdr:col>
      <xdr:colOff>415925</xdr:colOff>
      <xdr:row>106</xdr:row>
      <xdr:rowOff>64136</xdr:rowOff>
    </xdr:to>
    <xdr:sp macro="" textlink="">
      <xdr:nvSpPr>
        <xdr:cNvPr id="555" name="円/楕円 554"/>
        <xdr:cNvSpPr/>
      </xdr:nvSpPr>
      <xdr:spPr>
        <a:xfrm>
          <a:off x="15430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55263</xdr:rowOff>
    </xdr:from>
    <xdr:ext cx="405111" cy="259045"/>
    <xdr:sp macro="" textlink="">
      <xdr:nvSpPr>
        <xdr:cNvPr id="556" name="n_1mainValue【庁舎】&#10;有形固定資産減価償却率"/>
        <xdr:cNvSpPr txBox="1"/>
      </xdr:nvSpPr>
      <xdr:spPr>
        <a:xfrm>
          <a:off x="15266043"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7" name="テキスト ボックス 5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79" name="直線コネクタ 578"/>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80"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81" name="直線コネクタ 580"/>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82"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83" name="直線コネクタ 582"/>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84"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85" name="フローチャート : 判断 584"/>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86" name="フローチャート : 判断 585"/>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587"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7113</xdr:rowOff>
    </xdr:from>
    <xdr:to>
      <xdr:col>31</xdr:col>
      <xdr:colOff>85725</xdr:colOff>
      <xdr:row>104</xdr:row>
      <xdr:rowOff>108713</xdr:rowOff>
    </xdr:to>
    <xdr:sp macro="" textlink="">
      <xdr:nvSpPr>
        <xdr:cNvPr id="593" name="円/楕円 592"/>
        <xdr:cNvSpPr/>
      </xdr:nvSpPr>
      <xdr:spPr>
        <a:xfrm>
          <a:off x="21272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125240</xdr:rowOff>
    </xdr:from>
    <xdr:ext cx="469744" cy="259045"/>
    <xdr:sp macro="" textlink="">
      <xdr:nvSpPr>
        <xdr:cNvPr id="594" name="n_1mainValue【庁舎】&#10;一人当たり面積"/>
        <xdr:cNvSpPr txBox="1"/>
      </xdr:nvSpPr>
      <xdr:spPr>
        <a:xfrm>
          <a:off x="210757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においては、比較的新しい年代に建設された一般廃棄物処理施設、消防施設、庁舎は有形固定資産減価償却率が低い水準にあるが、図書館、福祉施設、市民会館については、類似団体内平均値、全国平均及び県平均のいずれと比較しても高い水準にある。また、消防施設、庁舎、図書館、体育館・プール、市民会館については、一人当たり面積が県平均を下回っているものの、いずれも類似団体内平均より高い水準にある。</a:t>
          </a:r>
          <a:endParaRPr lang="ja-JP" altLang="ja-JP" sz="1400">
            <a:effectLst/>
          </a:endParaRPr>
        </a:p>
        <a:p>
          <a:r>
            <a:rPr kumimoji="1" lang="ja-JP" altLang="ja-JP" sz="1100">
              <a:solidFill>
                <a:schemeClr val="dk1"/>
              </a:solidFill>
              <a:effectLst/>
              <a:latin typeface="+mn-lt"/>
              <a:ea typeface="+mn-ea"/>
              <a:cs typeface="+mn-cs"/>
            </a:rPr>
            <a:t>　老朽化した施設については予防的な修繕や改修による施設機能の維持に努めているが、今後は、人口減少等による利用需要の状況を考慮に入れ、規模の最適化などの検討を進めていく。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74,951
74,607
279.25
37,260,428
35,635,724
142,546
20,137,232
34,694,924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年度から財源不足団体となっており、平成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年度の財政力指数は前年度に比べ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ポイント悪化した。　主な原因として法人市民税で中国経済の減速や為替レートの変動等により市内大手企業の業績が悪化し大幅な減収となったものと分析している。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58208</xdr:rowOff>
    </xdr:from>
    <xdr:to>
      <xdr:col>7</xdr:col>
      <xdr:colOff>152400</xdr:colOff>
      <xdr:row>37</xdr:row>
      <xdr:rowOff>78317</xdr:rowOff>
    </xdr:to>
    <xdr:cxnSp macro="">
      <xdr:nvCxnSpPr>
        <xdr:cNvPr id="68" name="直線コネクタ 67"/>
        <xdr:cNvCxnSpPr/>
      </xdr:nvCxnSpPr>
      <xdr:spPr>
        <a:xfrm>
          <a:off x="4114800" y="64018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37</xdr:row>
      <xdr:rowOff>58208</xdr:rowOff>
    </xdr:to>
    <xdr:cxnSp macro="">
      <xdr:nvCxnSpPr>
        <xdr:cNvPr id="71" name="直線コネクタ 70"/>
        <xdr:cNvCxnSpPr/>
      </xdr:nvCxnSpPr>
      <xdr:spPr>
        <a:xfrm>
          <a:off x="3225800" y="63817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17992</xdr:rowOff>
    </xdr:from>
    <xdr:to>
      <xdr:col>4</xdr:col>
      <xdr:colOff>482600</xdr:colOff>
      <xdr:row>37</xdr:row>
      <xdr:rowOff>38100</xdr:rowOff>
    </xdr:to>
    <xdr:cxnSp macro="">
      <xdr:nvCxnSpPr>
        <xdr:cNvPr id="74" name="直線コネクタ 73"/>
        <xdr:cNvCxnSpPr/>
      </xdr:nvCxnSpPr>
      <xdr:spPr>
        <a:xfrm>
          <a:off x="2336800" y="63616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17992</xdr:rowOff>
    </xdr:from>
    <xdr:to>
      <xdr:col>3</xdr:col>
      <xdr:colOff>279400</xdr:colOff>
      <xdr:row>37</xdr:row>
      <xdr:rowOff>58208</xdr:rowOff>
    </xdr:to>
    <xdr:cxnSp macro="">
      <xdr:nvCxnSpPr>
        <xdr:cNvPr id="77" name="直線コネクタ 76"/>
        <xdr:cNvCxnSpPr/>
      </xdr:nvCxnSpPr>
      <xdr:spPr>
        <a:xfrm flipV="1">
          <a:off x="1447800" y="63616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27517</xdr:rowOff>
    </xdr:from>
    <xdr:to>
      <xdr:col>7</xdr:col>
      <xdr:colOff>203200</xdr:colOff>
      <xdr:row>37</xdr:row>
      <xdr:rowOff>129117</xdr:rowOff>
    </xdr:to>
    <xdr:sp macro="" textlink="">
      <xdr:nvSpPr>
        <xdr:cNvPr id="87" name="円/楕円 86"/>
        <xdr:cNvSpPr/>
      </xdr:nvSpPr>
      <xdr:spPr>
        <a:xfrm>
          <a:off x="4902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44044</xdr:rowOff>
    </xdr:from>
    <xdr:ext cx="762000" cy="259045"/>
    <xdr:sp macro="" textlink="">
      <xdr:nvSpPr>
        <xdr:cNvPr id="88" name="財政力該当値テキスト"/>
        <xdr:cNvSpPr txBox="1"/>
      </xdr:nvSpPr>
      <xdr:spPr>
        <a:xfrm>
          <a:off x="5041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7408</xdr:rowOff>
    </xdr:from>
    <xdr:to>
      <xdr:col>6</xdr:col>
      <xdr:colOff>50800</xdr:colOff>
      <xdr:row>37</xdr:row>
      <xdr:rowOff>109008</xdr:rowOff>
    </xdr:to>
    <xdr:sp macro="" textlink="">
      <xdr:nvSpPr>
        <xdr:cNvPr id="89" name="円/楕円 88"/>
        <xdr:cNvSpPr/>
      </xdr:nvSpPr>
      <xdr:spPr>
        <a:xfrm>
          <a:off x="4064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119185</xdr:rowOff>
    </xdr:from>
    <xdr:ext cx="736600" cy="259045"/>
    <xdr:sp macro="" textlink="">
      <xdr:nvSpPr>
        <xdr:cNvPr id="90" name="テキスト ボックス 89"/>
        <xdr:cNvSpPr txBox="1"/>
      </xdr:nvSpPr>
      <xdr:spPr>
        <a:xfrm>
          <a:off x="3733800" y="611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1" name="円/楕円 90"/>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2" name="テキスト ボックス 91"/>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138642</xdr:rowOff>
    </xdr:from>
    <xdr:to>
      <xdr:col>3</xdr:col>
      <xdr:colOff>330200</xdr:colOff>
      <xdr:row>37</xdr:row>
      <xdr:rowOff>68792</xdr:rowOff>
    </xdr:to>
    <xdr:sp macro="" textlink="">
      <xdr:nvSpPr>
        <xdr:cNvPr id="93" name="円/楕円 92"/>
        <xdr:cNvSpPr/>
      </xdr:nvSpPr>
      <xdr:spPr>
        <a:xfrm>
          <a:off x="2286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78969</xdr:rowOff>
    </xdr:from>
    <xdr:ext cx="762000" cy="259045"/>
    <xdr:sp macro="" textlink="">
      <xdr:nvSpPr>
        <xdr:cNvPr id="94" name="テキスト ボックス 93"/>
        <xdr:cNvSpPr txBox="1"/>
      </xdr:nvSpPr>
      <xdr:spPr>
        <a:xfrm>
          <a:off x="1955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7408</xdr:rowOff>
    </xdr:from>
    <xdr:to>
      <xdr:col>2</xdr:col>
      <xdr:colOff>127000</xdr:colOff>
      <xdr:row>37</xdr:row>
      <xdr:rowOff>109008</xdr:rowOff>
    </xdr:to>
    <xdr:sp macro="" textlink="">
      <xdr:nvSpPr>
        <xdr:cNvPr id="95" name="円/楕円 94"/>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119185</xdr:rowOff>
    </xdr:from>
    <xdr:ext cx="762000" cy="259045"/>
    <xdr:sp macro="" textlink="">
      <xdr:nvSpPr>
        <xdr:cNvPr id="96" name="テキスト ボックス 95"/>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年度の経常収支比率は</a:t>
          </a:r>
          <a:r>
            <a:rPr kumimoji="1" lang="en-US" altLang="ja-JP" sz="1100">
              <a:solidFill>
                <a:schemeClr val="dk1"/>
              </a:solidFill>
              <a:effectLst/>
              <a:latin typeface="+mn-lt"/>
              <a:ea typeface="+mn-ea"/>
              <a:cs typeface="+mn-cs"/>
            </a:rPr>
            <a:t>91.7</a:t>
          </a:r>
          <a:r>
            <a:rPr kumimoji="1" lang="ja-JP" altLang="ja-JP" sz="1100">
              <a:solidFill>
                <a:schemeClr val="dk1"/>
              </a:solidFill>
              <a:effectLst/>
              <a:latin typeface="+mn-lt"/>
              <a:ea typeface="+mn-ea"/>
              <a:cs typeface="+mn-cs"/>
            </a:rPr>
            <a:t>％と前年度より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歳入面では、法人市民税で大幅な減収がみられ、歳出面では、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年度のごみ処理施設建設事業において発行した地方債の元金償還が始まり公債費が増加した</a:t>
          </a:r>
          <a:r>
            <a:rPr kumimoji="1" lang="ja-JP" altLang="ja-JP" sz="1100">
              <a:solidFill>
                <a:schemeClr val="dk1"/>
              </a:solidFill>
              <a:effectLst/>
              <a:latin typeface="+mn-lt"/>
              <a:ea typeface="+mn-ea"/>
              <a:cs typeface="+mn-cs"/>
            </a:rPr>
            <a:t>ためと分析している。人件費においては、類似団体中の順位が極めて悪いことから、業務の抜本的見直しの下、改善が必要と考える。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年度以降、合併算定替段階的縮減期間に入っていることから、経常一般財源収入の先行きに不安要素も多く行財政改革による経常経費の削減と自主財源の更なる確保に努めなければならない。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28363</xdr:rowOff>
    </xdr:from>
    <xdr:to>
      <xdr:col>7</xdr:col>
      <xdr:colOff>152400</xdr:colOff>
      <xdr:row>63</xdr:row>
      <xdr:rowOff>130387</xdr:rowOff>
    </xdr:to>
    <xdr:cxnSp macro="">
      <xdr:nvCxnSpPr>
        <xdr:cNvPr id="131" name="直線コネクタ 130"/>
        <xdr:cNvCxnSpPr/>
      </xdr:nvCxnSpPr>
      <xdr:spPr>
        <a:xfrm>
          <a:off x="4114800" y="10658263"/>
          <a:ext cx="8382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41487</xdr:rowOff>
    </xdr:from>
    <xdr:to>
      <xdr:col>6</xdr:col>
      <xdr:colOff>0</xdr:colOff>
      <xdr:row>62</xdr:row>
      <xdr:rowOff>28363</xdr:rowOff>
    </xdr:to>
    <xdr:cxnSp macro="">
      <xdr:nvCxnSpPr>
        <xdr:cNvPr id="134" name="直線コネクタ 133"/>
        <xdr:cNvCxnSpPr/>
      </xdr:nvCxnSpPr>
      <xdr:spPr>
        <a:xfrm>
          <a:off x="3225800" y="10328487"/>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164677</xdr:rowOff>
    </xdr:from>
    <xdr:to>
      <xdr:col>4</xdr:col>
      <xdr:colOff>482600</xdr:colOff>
      <xdr:row>60</xdr:row>
      <xdr:rowOff>41487</xdr:rowOff>
    </xdr:to>
    <xdr:cxnSp macro="">
      <xdr:nvCxnSpPr>
        <xdr:cNvPr id="137" name="直線コネクタ 136"/>
        <xdr:cNvCxnSpPr/>
      </xdr:nvCxnSpPr>
      <xdr:spPr>
        <a:xfrm>
          <a:off x="2336800" y="1028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164677</xdr:rowOff>
    </xdr:from>
    <xdr:to>
      <xdr:col>3</xdr:col>
      <xdr:colOff>279400</xdr:colOff>
      <xdr:row>61</xdr:row>
      <xdr:rowOff>111337</xdr:rowOff>
    </xdr:to>
    <xdr:cxnSp macro="">
      <xdr:nvCxnSpPr>
        <xdr:cNvPr id="140" name="直線コネクタ 139"/>
        <xdr:cNvCxnSpPr/>
      </xdr:nvCxnSpPr>
      <xdr:spPr>
        <a:xfrm flipV="1">
          <a:off x="1447800" y="10280227"/>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0" name="円/楕円 149"/>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1"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149013</xdr:rowOff>
    </xdr:from>
    <xdr:to>
      <xdr:col>6</xdr:col>
      <xdr:colOff>50800</xdr:colOff>
      <xdr:row>62</xdr:row>
      <xdr:rowOff>79163</xdr:rowOff>
    </xdr:to>
    <xdr:sp macro="" textlink="">
      <xdr:nvSpPr>
        <xdr:cNvPr id="152" name="円/楕円 151"/>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53" name="テキスト ボックス 152"/>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162137</xdr:rowOff>
    </xdr:from>
    <xdr:to>
      <xdr:col>4</xdr:col>
      <xdr:colOff>533400</xdr:colOff>
      <xdr:row>60</xdr:row>
      <xdr:rowOff>92287</xdr:rowOff>
    </xdr:to>
    <xdr:sp macro="" textlink="">
      <xdr:nvSpPr>
        <xdr:cNvPr id="154" name="円/楕円 153"/>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102464</xdr:rowOff>
    </xdr:from>
    <xdr:ext cx="762000" cy="259045"/>
    <xdr:sp macro="" textlink="">
      <xdr:nvSpPr>
        <xdr:cNvPr id="155" name="テキスト ボックス 154"/>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113877</xdr:rowOff>
    </xdr:from>
    <xdr:to>
      <xdr:col>3</xdr:col>
      <xdr:colOff>330200</xdr:colOff>
      <xdr:row>60</xdr:row>
      <xdr:rowOff>44027</xdr:rowOff>
    </xdr:to>
    <xdr:sp macro="" textlink="">
      <xdr:nvSpPr>
        <xdr:cNvPr id="156" name="円/楕円 155"/>
        <xdr:cNvSpPr/>
      </xdr:nvSpPr>
      <xdr:spPr>
        <a:xfrm>
          <a:off x="2286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54204</xdr:rowOff>
    </xdr:from>
    <xdr:ext cx="762000" cy="259045"/>
    <xdr:sp macro="" textlink="">
      <xdr:nvSpPr>
        <xdr:cNvPr id="157" name="テキスト ボックス 156"/>
        <xdr:cNvSpPr txBox="1"/>
      </xdr:nvSpPr>
      <xdr:spPr>
        <a:xfrm>
          <a:off x="1955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58" name="円/楕円 157"/>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59" name="テキスト ボックス 158"/>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[157,178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人件費、物件費及び維持補修費の人口１人あたり決算額は、前年度より</a:t>
          </a:r>
          <a:r>
            <a:rPr kumimoji="1" lang="en-US" altLang="ja-JP" sz="1100">
              <a:solidFill>
                <a:schemeClr val="dk1"/>
              </a:solidFill>
              <a:effectLst/>
              <a:latin typeface="+mn-lt"/>
              <a:ea typeface="+mn-ea"/>
              <a:cs typeface="+mn-cs"/>
            </a:rPr>
            <a:t>1,329</a:t>
          </a:r>
          <a:r>
            <a:rPr kumimoji="1" lang="ja-JP" altLang="ja-JP" sz="1100">
              <a:solidFill>
                <a:schemeClr val="dk1"/>
              </a:solidFill>
              <a:effectLst/>
              <a:latin typeface="+mn-lt"/>
              <a:ea typeface="+mn-ea"/>
              <a:cs typeface="+mn-cs"/>
            </a:rPr>
            <a:t>円増となり、全国、県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が進んでおらず、老朽化による維持管理コストが増加する見通しである。</a:t>
          </a:r>
          <a:endParaRPr lang="ja-JP" altLang="ja-JP" sz="1400">
            <a:effectLst/>
          </a:endParaRPr>
        </a:p>
        <a:p>
          <a:r>
            <a:rPr kumimoji="1" lang="ja-JP" altLang="ja-JP" sz="1100">
              <a:solidFill>
                <a:schemeClr val="dk1"/>
              </a:solidFill>
              <a:effectLst/>
              <a:latin typeface="+mn-lt"/>
              <a:ea typeface="+mn-ea"/>
              <a:cs typeface="+mn-cs"/>
            </a:rPr>
            <a:t>　今後は、公共施設等総合管理計画に基づき、全庁的に統廃合議論を活発化させるとともに、トップランナー方式で示された民間委託・指定管理者制度導入を検討し、管理コストの削減を図り、効率的な行財政運営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78795</xdr:rowOff>
    </xdr:from>
    <xdr:to>
      <xdr:col>7</xdr:col>
      <xdr:colOff>152400</xdr:colOff>
      <xdr:row>85</xdr:row>
      <xdr:rowOff>89484</xdr:rowOff>
    </xdr:to>
    <xdr:cxnSp macro="">
      <xdr:nvCxnSpPr>
        <xdr:cNvPr id="194" name="直線コネクタ 193"/>
        <xdr:cNvCxnSpPr/>
      </xdr:nvCxnSpPr>
      <xdr:spPr>
        <a:xfrm>
          <a:off x="4114800" y="14652045"/>
          <a:ext cx="8382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73109</xdr:rowOff>
    </xdr:from>
    <xdr:to>
      <xdr:col>6</xdr:col>
      <xdr:colOff>0</xdr:colOff>
      <xdr:row>85</xdr:row>
      <xdr:rowOff>78795</xdr:rowOff>
    </xdr:to>
    <xdr:cxnSp macro="">
      <xdr:nvCxnSpPr>
        <xdr:cNvPr id="197" name="直線コネクタ 196"/>
        <xdr:cNvCxnSpPr/>
      </xdr:nvCxnSpPr>
      <xdr:spPr>
        <a:xfrm>
          <a:off x="3225800" y="14646359"/>
          <a:ext cx="889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1515</xdr:rowOff>
    </xdr:from>
    <xdr:to>
      <xdr:col>4</xdr:col>
      <xdr:colOff>482600</xdr:colOff>
      <xdr:row>85</xdr:row>
      <xdr:rowOff>73109</xdr:rowOff>
    </xdr:to>
    <xdr:cxnSp macro="">
      <xdr:nvCxnSpPr>
        <xdr:cNvPr id="200" name="直線コネクタ 199"/>
        <xdr:cNvCxnSpPr/>
      </xdr:nvCxnSpPr>
      <xdr:spPr>
        <a:xfrm>
          <a:off x="2336800" y="14574765"/>
          <a:ext cx="889000" cy="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1515</xdr:rowOff>
    </xdr:from>
    <xdr:to>
      <xdr:col>3</xdr:col>
      <xdr:colOff>279400</xdr:colOff>
      <xdr:row>85</xdr:row>
      <xdr:rowOff>29755</xdr:rowOff>
    </xdr:to>
    <xdr:cxnSp macro="">
      <xdr:nvCxnSpPr>
        <xdr:cNvPr id="203" name="直線コネクタ 202"/>
        <xdr:cNvCxnSpPr/>
      </xdr:nvCxnSpPr>
      <xdr:spPr>
        <a:xfrm flipV="1">
          <a:off x="1447800" y="14574765"/>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38684</xdr:rowOff>
    </xdr:from>
    <xdr:to>
      <xdr:col>7</xdr:col>
      <xdr:colOff>203200</xdr:colOff>
      <xdr:row>85</xdr:row>
      <xdr:rowOff>140284</xdr:rowOff>
    </xdr:to>
    <xdr:sp macro="" textlink="">
      <xdr:nvSpPr>
        <xdr:cNvPr id="213" name="円/楕円 212"/>
        <xdr:cNvSpPr/>
      </xdr:nvSpPr>
      <xdr:spPr>
        <a:xfrm>
          <a:off x="4902200" y="146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10761</xdr:rowOff>
    </xdr:from>
    <xdr:ext cx="762000" cy="259045"/>
    <xdr:sp macro="" textlink="">
      <xdr:nvSpPr>
        <xdr:cNvPr id="214" name="人件費・物件費等の状況該当値テキスト"/>
        <xdr:cNvSpPr txBox="1"/>
      </xdr:nvSpPr>
      <xdr:spPr>
        <a:xfrm>
          <a:off x="5041900" y="1458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157,178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27995</xdr:rowOff>
    </xdr:from>
    <xdr:to>
      <xdr:col>6</xdr:col>
      <xdr:colOff>50800</xdr:colOff>
      <xdr:row>85</xdr:row>
      <xdr:rowOff>129595</xdr:rowOff>
    </xdr:to>
    <xdr:sp macro="" textlink="">
      <xdr:nvSpPr>
        <xdr:cNvPr id="215" name="円/楕円 214"/>
        <xdr:cNvSpPr/>
      </xdr:nvSpPr>
      <xdr:spPr>
        <a:xfrm>
          <a:off x="4064000" y="146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114372</xdr:rowOff>
    </xdr:from>
    <xdr:ext cx="736600" cy="259045"/>
    <xdr:sp macro="" textlink="">
      <xdr:nvSpPr>
        <xdr:cNvPr id="216" name="テキスト ボックス 215"/>
        <xdr:cNvSpPr txBox="1"/>
      </xdr:nvSpPr>
      <xdr:spPr>
        <a:xfrm>
          <a:off x="3733800" y="1468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155,849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22309</xdr:rowOff>
    </xdr:from>
    <xdr:to>
      <xdr:col>4</xdr:col>
      <xdr:colOff>533400</xdr:colOff>
      <xdr:row>85</xdr:row>
      <xdr:rowOff>123909</xdr:rowOff>
    </xdr:to>
    <xdr:sp macro="" textlink="">
      <xdr:nvSpPr>
        <xdr:cNvPr id="217" name="円/楕円 216"/>
        <xdr:cNvSpPr/>
      </xdr:nvSpPr>
      <xdr:spPr>
        <a:xfrm>
          <a:off x="3175000" y="145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108686</xdr:rowOff>
    </xdr:from>
    <xdr:ext cx="762000" cy="259045"/>
    <xdr:sp macro="" textlink="">
      <xdr:nvSpPr>
        <xdr:cNvPr id="218" name="テキスト ボックス 217"/>
        <xdr:cNvSpPr txBox="1"/>
      </xdr:nvSpPr>
      <xdr:spPr>
        <a:xfrm>
          <a:off x="2844800" y="1468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155,142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122165</xdr:rowOff>
    </xdr:from>
    <xdr:to>
      <xdr:col>3</xdr:col>
      <xdr:colOff>330200</xdr:colOff>
      <xdr:row>85</xdr:row>
      <xdr:rowOff>52315</xdr:rowOff>
    </xdr:to>
    <xdr:sp macro="" textlink="">
      <xdr:nvSpPr>
        <xdr:cNvPr id="219" name="円/楕円 218"/>
        <xdr:cNvSpPr/>
      </xdr:nvSpPr>
      <xdr:spPr>
        <a:xfrm>
          <a:off x="2286000" y="145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37092</xdr:rowOff>
    </xdr:from>
    <xdr:ext cx="762000" cy="259045"/>
    <xdr:sp macro="" textlink="">
      <xdr:nvSpPr>
        <xdr:cNvPr id="220" name="テキスト ボックス 219"/>
        <xdr:cNvSpPr txBox="1"/>
      </xdr:nvSpPr>
      <xdr:spPr>
        <a:xfrm>
          <a:off x="1955800" y="1461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146,241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150405</xdr:rowOff>
    </xdr:from>
    <xdr:to>
      <xdr:col>2</xdr:col>
      <xdr:colOff>127000</xdr:colOff>
      <xdr:row>85</xdr:row>
      <xdr:rowOff>80555</xdr:rowOff>
    </xdr:to>
    <xdr:sp macro="" textlink="">
      <xdr:nvSpPr>
        <xdr:cNvPr id="221" name="円/楕円 220"/>
        <xdr:cNvSpPr/>
      </xdr:nvSpPr>
      <xdr:spPr>
        <a:xfrm>
          <a:off x="1397000" y="145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65332</xdr:rowOff>
    </xdr:from>
    <xdr:ext cx="762000" cy="259045"/>
    <xdr:sp macro="" textlink="">
      <xdr:nvSpPr>
        <xdr:cNvPr id="222" name="テキスト ボックス 221"/>
        <xdr:cNvSpPr txBox="1"/>
      </xdr:nvSpPr>
      <xdr:spPr>
        <a:xfrm>
          <a:off x="1066800" y="1463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給料表上の引上げ率の相違等により、前年度比で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ポイント増加したが、引き続き全国市平均以下の状況にあり、今後も給料水準の適正化に努める必要がある。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83</xdr:row>
      <xdr:rowOff>144841</xdr:rowOff>
    </xdr:to>
    <xdr:cxnSp macro="">
      <xdr:nvCxnSpPr>
        <xdr:cNvPr id="258" name="直線コネクタ 257"/>
        <xdr:cNvCxnSpPr/>
      </xdr:nvCxnSpPr>
      <xdr:spPr>
        <a:xfrm>
          <a:off x="16179800" y="1432922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83</xdr:row>
      <xdr:rowOff>98879</xdr:rowOff>
    </xdr:to>
    <xdr:cxnSp macro="">
      <xdr:nvCxnSpPr>
        <xdr:cNvPr id="261" name="直線コネクタ 260"/>
        <xdr:cNvCxnSpPr/>
      </xdr:nvCxnSpPr>
      <xdr:spPr>
        <a:xfrm>
          <a:off x="15290800" y="143177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83</xdr:row>
      <xdr:rowOff>156332</xdr:rowOff>
    </xdr:to>
    <xdr:cxnSp macro="">
      <xdr:nvCxnSpPr>
        <xdr:cNvPr id="264" name="直線コネクタ 263"/>
        <xdr:cNvCxnSpPr/>
      </xdr:nvCxnSpPr>
      <xdr:spPr>
        <a:xfrm flipV="1">
          <a:off x="14401800" y="143177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88</xdr:row>
      <xdr:rowOff>149377</xdr:rowOff>
    </xdr:to>
    <xdr:cxnSp macro="">
      <xdr:nvCxnSpPr>
        <xdr:cNvPr id="267" name="直線コネクタ 266"/>
        <xdr:cNvCxnSpPr/>
      </xdr:nvCxnSpPr>
      <xdr:spPr>
        <a:xfrm flipV="1">
          <a:off x="13512800" y="14386682"/>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7" name="円/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8"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79" name="円/楕円 278"/>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80" name="テキスト ボックス 279"/>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81" name="円/楕円 280"/>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148365</xdr:rowOff>
    </xdr:from>
    <xdr:ext cx="762000" cy="259045"/>
    <xdr:sp macro="" textlink="">
      <xdr:nvSpPr>
        <xdr:cNvPr id="282" name="テキスト ボックス 281"/>
        <xdr:cNvSpPr txBox="1"/>
      </xdr:nvSpPr>
      <xdr:spPr>
        <a:xfrm>
          <a:off x="14909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3" name="円/楕円 282"/>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20459</xdr:rowOff>
    </xdr:from>
    <xdr:ext cx="762000" cy="259045"/>
    <xdr:sp macro="" textlink="">
      <xdr:nvSpPr>
        <xdr:cNvPr id="284" name="テキスト ボックス 283"/>
        <xdr:cNvSpPr txBox="1"/>
      </xdr:nvSpPr>
      <xdr:spPr>
        <a:xfrm>
          <a:off x="14020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6" name="テキスト ボックス 285"/>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の進捗により、定員管理計画を上回る職員数の減員が進んでいるが、市町合併により、広大な行政面積を有し、保育所や学校教育施設等も多いことから、住民サービスの維持に配慮しつつ、事務事業の変化を見通しながら適切な定員管理を行っていくことが重要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13184</xdr:rowOff>
    </xdr:from>
    <xdr:to>
      <xdr:col>24</xdr:col>
      <xdr:colOff>558800</xdr:colOff>
      <xdr:row>63</xdr:row>
      <xdr:rowOff>36164</xdr:rowOff>
    </xdr:to>
    <xdr:cxnSp macro="">
      <xdr:nvCxnSpPr>
        <xdr:cNvPr id="323" name="直線コネクタ 322"/>
        <xdr:cNvCxnSpPr/>
      </xdr:nvCxnSpPr>
      <xdr:spPr>
        <a:xfrm>
          <a:off x="16179800" y="108145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167398</xdr:rowOff>
    </xdr:from>
    <xdr:to>
      <xdr:col>23</xdr:col>
      <xdr:colOff>406400</xdr:colOff>
      <xdr:row>63</xdr:row>
      <xdr:rowOff>13184</xdr:rowOff>
    </xdr:to>
    <xdr:cxnSp macro="">
      <xdr:nvCxnSpPr>
        <xdr:cNvPr id="326" name="直線コネクタ 325"/>
        <xdr:cNvCxnSpPr/>
      </xdr:nvCxnSpPr>
      <xdr:spPr>
        <a:xfrm>
          <a:off x="15290800" y="1079729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158206</xdr:rowOff>
    </xdr:from>
    <xdr:to>
      <xdr:col>22</xdr:col>
      <xdr:colOff>203200</xdr:colOff>
      <xdr:row>62</xdr:row>
      <xdr:rowOff>167398</xdr:rowOff>
    </xdr:to>
    <xdr:cxnSp macro="">
      <xdr:nvCxnSpPr>
        <xdr:cNvPr id="329" name="直線コネクタ 328"/>
        <xdr:cNvCxnSpPr/>
      </xdr:nvCxnSpPr>
      <xdr:spPr>
        <a:xfrm>
          <a:off x="14401800" y="1078810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158206</xdr:rowOff>
    </xdr:from>
    <xdr:to>
      <xdr:col>21</xdr:col>
      <xdr:colOff>0</xdr:colOff>
      <xdr:row>63</xdr:row>
      <xdr:rowOff>1694</xdr:rowOff>
    </xdr:to>
    <xdr:cxnSp macro="">
      <xdr:nvCxnSpPr>
        <xdr:cNvPr id="332" name="直線コネクタ 331"/>
        <xdr:cNvCxnSpPr/>
      </xdr:nvCxnSpPr>
      <xdr:spPr>
        <a:xfrm flipV="1">
          <a:off x="13512800" y="1078810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156814</xdr:rowOff>
    </xdr:from>
    <xdr:to>
      <xdr:col>24</xdr:col>
      <xdr:colOff>609600</xdr:colOff>
      <xdr:row>63</xdr:row>
      <xdr:rowOff>86964</xdr:rowOff>
    </xdr:to>
    <xdr:sp macro="" textlink="">
      <xdr:nvSpPr>
        <xdr:cNvPr id="342" name="円/楕円 341"/>
        <xdr:cNvSpPr/>
      </xdr:nvSpPr>
      <xdr:spPr>
        <a:xfrm>
          <a:off x="16967200" y="107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128891</xdr:rowOff>
    </xdr:from>
    <xdr:ext cx="762000" cy="259045"/>
    <xdr:sp macro="" textlink="">
      <xdr:nvSpPr>
        <xdr:cNvPr id="343" name="定員管理の状況該当値テキスト"/>
        <xdr:cNvSpPr txBox="1"/>
      </xdr:nvSpPr>
      <xdr:spPr>
        <a:xfrm>
          <a:off x="17106900" y="107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133834</xdr:rowOff>
    </xdr:from>
    <xdr:to>
      <xdr:col>23</xdr:col>
      <xdr:colOff>457200</xdr:colOff>
      <xdr:row>63</xdr:row>
      <xdr:rowOff>63984</xdr:rowOff>
    </xdr:to>
    <xdr:sp macro="" textlink="">
      <xdr:nvSpPr>
        <xdr:cNvPr id="344" name="円/楕円 343"/>
        <xdr:cNvSpPr/>
      </xdr:nvSpPr>
      <xdr:spPr>
        <a:xfrm>
          <a:off x="16129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48761</xdr:rowOff>
    </xdr:from>
    <xdr:ext cx="736600" cy="259045"/>
    <xdr:sp macro="" textlink="">
      <xdr:nvSpPr>
        <xdr:cNvPr id="345" name="テキスト ボックス 344"/>
        <xdr:cNvSpPr txBox="1"/>
      </xdr:nvSpPr>
      <xdr:spPr>
        <a:xfrm>
          <a:off x="15798800" y="1085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116598</xdr:rowOff>
    </xdr:from>
    <xdr:to>
      <xdr:col>22</xdr:col>
      <xdr:colOff>254000</xdr:colOff>
      <xdr:row>63</xdr:row>
      <xdr:rowOff>46748</xdr:rowOff>
    </xdr:to>
    <xdr:sp macro="" textlink="">
      <xdr:nvSpPr>
        <xdr:cNvPr id="346" name="円/楕円 345"/>
        <xdr:cNvSpPr/>
      </xdr:nvSpPr>
      <xdr:spPr>
        <a:xfrm>
          <a:off x="15240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31525</xdr:rowOff>
    </xdr:from>
    <xdr:ext cx="762000" cy="259045"/>
    <xdr:sp macro="" textlink="">
      <xdr:nvSpPr>
        <xdr:cNvPr id="347" name="テキスト ボックス 346"/>
        <xdr:cNvSpPr txBox="1"/>
      </xdr:nvSpPr>
      <xdr:spPr>
        <a:xfrm>
          <a:off x="14909800" y="108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107406</xdr:rowOff>
    </xdr:from>
    <xdr:to>
      <xdr:col>21</xdr:col>
      <xdr:colOff>50800</xdr:colOff>
      <xdr:row>63</xdr:row>
      <xdr:rowOff>37556</xdr:rowOff>
    </xdr:to>
    <xdr:sp macro="" textlink="">
      <xdr:nvSpPr>
        <xdr:cNvPr id="348" name="円/楕円 347"/>
        <xdr:cNvSpPr/>
      </xdr:nvSpPr>
      <xdr:spPr>
        <a:xfrm>
          <a:off x="14351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22333</xdr:rowOff>
    </xdr:from>
    <xdr:ext cx="762000" cy="259045"/>
    <xdr:sp macro="" textlink="">
      <xdr:nvSpPr>
        <xdr:cNvPr id="349" name="テキスト ボックス 348"/>
        <xdr:cNvSpPr txBox="1"/>
      </xdr:nvSpPr>
      <xdr:spPr>
        <a:xfrm>
          <a:off x="14020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122344</xdr:rowOff>
    </xdr:from>
    <xdr:to>
      <xdr:col>19</xdr:col>
      <xdr:colOff>533400</xdr:colOff>
      <xdr:row>63</xdr:row>
      <xdr:rowOff>52494</xdr:rowOff>
    </xdr:to>
    <xdr:sp macro="" textlink="">
      <xdr:nvSpPr>
        <xdr:cNvPr id="350" name="円/楕円 349"/>
        <xdr:cNvSpPr/>
      </xdr:nvSpPr>
      <xdr:spPr>
        <a:xfrm>
          <a:off x="13462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37271</xdr:rowOff>
    </xdr:from>
    <xdr:ext cx="762000" cy="259045"/>
    <xdr:sp macro="" textlink="">
      <xdr:nvSpPr>
        <xdr:cNvPr id="351" name="テキスト ボックス 350"/>
        <xdr:cNvSpPr txBox="1"/>
      </xdr:nvSpPr>
      <xdr:spPr>
        <a:xfrm>
          <a:off x="13131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市まちづくり計画期間中であり、大型事業の進行中であるが、事業採択過程における厳しい事業費の精査や合併特例債の活用を優先するなど、交付税措置率の高い市債発行を実行してきたことなどから全国平均を下回る</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今後は、合併特例債の発行枠も減少していくため、不要不急の事業を精査するとともに政策効果の高いものを採択し、市債発行を抑制するとともに発行に当たっては、交付税措置の手厚いものを取捨選択し、実質的な負担が増加しないよう努め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66802</xdr:rowOff>
    </xdr:from>
    <xdr:to>
      <xdr:col>24</xdr:col>
      <xdr:colOff>558800</xdr:colOff>
      <xdr:row>39</xdr:row>
      <xdr:rowOff>124714</xdr:rowOff>
    </xdr:to>
    <xdr:cxnSp macro="">
      <xdr:nvCxnSpPr>
        <xdr:cNvPr id="383" name="直線コネクタ 382"/>
        <xdr:cNvCxnSpPr/>
      </xdr:nvCxnSpPr>
      <xdr:spPr>
        <a:xfrm flipV="1">
          <a:off x="16179800" y="675335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124714</xdr:rowOff>
    </xdr:from>
    <xdr:to>
      <xdr:col>23</xdr:col>
      <xdr:colOff>406400</xdr:colOff>
      <xdr:row>40</xdr:row>
      <xdr:rowOff>78740</xdr:rowOff>
    </xdr:to>
    <xdr:cxnSp macro="">
      <xdr:nvCxnSpPr>
        <xdr:cNvPr id="386" name="直線コネクタ 385"/>
        <xdr:cNvCxnSpPr/>
      </xdr:nvCxnSpPr>
      <xdr:spPr>
        <a:xfrm flipV="1">
          <a:off x="15290800" y="68112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165608</xdr:rowOff>
    </xdr:to>
    <xdr:cxnSp macro="">
      <xdr:nvCxnSpPr>
        <xdr:cNvPr id="389" name="直線コネクタ 388"/>
        <xdr:cNvCxnSpPr/>
      </xdr:nvCxnSpPr>
      <xdr:spPr>
        <a:xfrm flipV="1">
          <a:off x="14401800" y="69367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165608</xdr:rowOff>
    </xdr:from>
    <xdr:to>
      <xdr:col>21</xdr:col>
      <xdr:colOff>0</xdr:colOff>
      <xdr:row>41</xdr:row>
      <xdr:rowOff>71374</xdr:rowOff>
    </xdr:to>
    <xdr:cxnSp macro="">
      <xdr:nvCxnSpPr>
        <xdr:cNvPr id="392" name="直線コネクタ 391"/>
        <xdr:cNvCxnSpPr/>
      </xdr:nvCxnSpPr>
      <xdr:spPr>
        <a:xfrm flipV="1">
          <a:off x="13512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6" name="テキスト ボックス 395"/>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16002</xdr:rowOff>
    </xdr:from>
    <xdr:to>
      <xdr:col>24</xdr:col>
      <xdr:colOff>609600</xdr:colOff>
      <xdr:row>39</xdr:row>
      <xdr:rowOff>117602</xdr:rowOff>
    </xdr:to>
    <xdr:sp macro="" textlink="">
      <xdr:nvSpPr>
        <xdr:cNvPr id="402" name="円/楕円 401"/>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32529</xdr:rowOff>
    </xdr:from>
    <xdr:ext cx="762000" cy="259045"/>
    <xdr:sp macro="" textlink="">
      <xdr:nvSpPr>
        <xdr:cNvPr id="403"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73914</xdr:rowOff>
    </xdr:from>
    <xdr:to>
      <xdr:col>23</xdr:col>
      <xdr:colOff>457200</xdr:colOff>
      <xdr:row>40</xdr:row>
      <xdr:rowOff>4064</xdr:rowOff>
    </xdr:to>
    <xdr:sp macro="" textlink="">
      <xdr:nvSpPr>
        <xdr:cNvPr id="404" name="円/楕円 403"/>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14241</xdr:rowOff>
    </xdr:from>
    <xdr:ext cx="736600" cy="259045"/>
    <xdr:sp macro="" textlink="">
      <xdr:nvSpPr>
        <xdr:cNvPr id="405" name="テキスト ボックス 404"/>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6" name="円/楕円 405"/>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7" name="テキスト ボックス 406"/>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114808</xdr:rowOff>
    </xdr:from>
    <xdr:to>
      <xdr:col>21</xdr:col>
      <xdr:colOff>50800</xdr:colOff>
      <xdr:row>41</xdr:row>
      <xdr:rowOff>44958</xdr:rowOff>
    </xdr:to>
    <xdr:sp macro="" textlink="">
      <xdr:nvSpPr>
        <xdr:cNvPr id="408" name="円/楕円 407"/>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409" name="テキスト ボックス 408"/>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20574</xdr:rowOff>
    </xdr:from>
    <xdr:to>
      <xdr:col>19</xdr:col>
      <xdr:colOff>533400</xdr:colOff>
      <xdr:row>41</xdr:row>
      <xdr:rowOff>122174</xdr:rowOff>
    </xdr:to>
    <xdr:sp macro="" textlink="">
      <xdr:nvSpPr>
        <xdr:cNvPr id="410" name="円/楕円 409"/>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132351</xdr:rowOff>
    </xdr:from>
    <xdr:ext cx="762000" cy="259045"/>
    <xdr:sp macro="" textlink="">
      <xdr:nvSpPr>
        <xdr:cNvPr id="411" name="テキスト ボックス 410"/>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充当可能財源等が将来負担額を上回っているため将来負担比率の値は生じていない。</a:t>
          </a:r>
          <a:endParaRPr lang="ja-JP" altLang="ja-JP" sz="1400">
            <a:effectLst/>
          </a:endParaRPr>
        </a:p>
        <a:p>
          <a:r>
            <a:rPr kumimoji="1" lang="ja-JP" altLang="ja-JP" sz="1100">
              <a:solidFill>
                <a:schemeClr val="dk1"/>
              </a:solidFill>
              <a:effectLst/>
              <a:latin typeface="+mn-lt"/>
              <a:ea typeface="+mn-ea"/>
              <a:cs typeface="+mn-cs"/>
            </a:rPr>
            <a:t>　主な要因としては、財政調整基金をはじめとする充当可能基金が約</a:t>
          </a:r>
          <a:r>
            <a:rPr kumimoji="1" lang="en-US" altLang="ja-JP" sz="1100">
              <a:solidFill>
                <a:schemeClr val="dk1"/>
              </a:solidFill>
              <a:effectLst/>
              <a:latin typeface="+mn-lt"/>
              <a:ea typeface="+mn-ea"/>
              <a:cs typeface="+mn-cs"/>
            </a:rPr>
            <a:t>209</a:t>
          </a:r>
          <a:r>
            <a:rPr kumimoji="1" lang="ja-JP" altLang="ja-JP" sz="1100">
              <a:solidFill>
                <a:schemeClr val="dk1"/>
              </a:solidFill>
              <a:effectLst/>
              <a:latin typeface="+mn-lt"/>
              <a:ea typeface="+mn-ea"/>
              <a:cs typeface="+mn-cs"/>
            </a:rPr>
            <a:t>億円にのぼるほか、交付税措置の高い合併特例債を最優先に発行していることなどから、将来負担額が抑えられていると分析している。分母となる市税収入等では、立地企業の業績に大きな影響を受ける税収構造であることから、財源不足を安易に基金からの繰入金で賄うことのないよう日頃より徴収強化を図り、慎重な基金運用に努めるとともに将来負担の増加の原因となる、市債発行を財源とする投資事業については、採択過程において厳しく精査するなど堅実な財政運営に努めることが必要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5"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6" name="フローチャート : 判断 445"/>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8" name="テキスト ボックス 447"/>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9" name="フローチャート : 判断 448"/>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0" name="テキスト ボックス 449"/>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1" name="フローチャート : 判断 450"/>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2" name="テキスト ボックス 451"/>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3" name="フローチャート : 判断 452"/>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4" name="テキスト ボックス 453"/>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74,951
74,607
279.25
37,260,428
35,635,724
142,546
20,137,232
34,694,924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人件費に係る経常収支比率は、定員管理目標を上回るペースで職員数の減員が進んでいるものの、</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ポイント悪化し、かつ全国・県平均を上回っている。</a:t>
          </a:r>
          <a:endParaRPr lang="ja-JP" altLang="ja-JP" sz="1400">
            <a:effectLst/>
          </a:endParaRPr>
        </a:p>
        <a:p>
          <a:r>
            <a:rPr kumimoji="1" lang="ja-JP" altLang="ja-JP" sz="1100">
              <a:solidFill>
                <a:schemeClr val="dk1"/>
              </a:solidFill>
              <a:effectLst/>
              <a:latin typeface="+mn-lt"/>
              <a:ea typeface="+mn-ea"/>
              <a:cs typeface="+mn-cs"/>
            </a:rPr>
            <a:t>　市民ニーズの多様化や地方分権に伴う権限移譲の進展等により、業務量の増加が見込まれることなどから、今後は事務の効率化と簡素化を多面的に検討しながら人件費の抑制に努める必要がある。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119380</xdr:rowOff>
    </xdr:from>
    <xdr:to>
      <xdr:col>7</xdr:col>
      <xdr:colOff>15875</xdr:colOff>
      <xdr:row>41</xdr:row>
      <xdr:rowOff>31750</xdr:rowOff>
    </xdr:to>
    <xdr:cxnSp macro="">
      <xdr:nvCxnSpPr>
        <xdr:cNvPr id="66" name="直線コネクタ 65"/>
        <xdr:cNvCxnSpPr/>
      </xdr:nvCxnSpPr>
      <xdr:spPr>
        <a:xfrm>
          <a:off x="3987800" y="6977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161290</xdr:rowOff>
    </xdr:from>
    <xdr:to>
      <xdr:col>5</xdr:col>
      <xdr:colOff>549275</xdr:colOff>
      <xdr:row>40</xdr:row>
      <xdr:rowOff>119380</xdr:rowOff>
    </xdr:to>
    <xdr:cxnSp macro="">
      <xdr:nvCxnSpPr>
        <xdr:cNvPr id="69" name="直線コネクタ 68"/>
        <xdr:cNvCxnSpPr/>
      </xdr:nvCxnSpPr>
      <xdr:spPr>
        <a:xfrm>
          <a:off x="3098800" y="6847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161290</xdr:rowOff>
    </xdr:from>
    <xdr:to>
      <xdr:col>4</xdr:col>
      <xdr:colOff>346075</xdr:colOff>
      <xdr:row>40</xdr:row>
      <xdr:rowOff>27940</xdr:rowOff>
    </xdr:to>
    <xdr:cxnSp macro="">
      <xdr:nvCxnSpPr>
        <xdr:cNvPr id="72" name="直線コネクタ 71"/>
        <xdr:cNvCxnSpPr/>
      </xdr:nvCxnSpPr>
      <xdr:spPr>
        <a:xfrm flipV="1">
          <a:off x="2209800" y="684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27940</xdr:rowOff>
    </xdr:from>
    <xdr:to>
      <xdr:col>3</xdr:col>
      <xdr:colOff>142875</xdr:colOff>
      <xdr:row>41</xdr:row>
      <xdr:rowOff>1270</xdr:rowOff>
    </xdr:to>
    <xdr:cxnSp macro="">
      <xdr:nvCxnSpPr>
        <xdr:cNvPr id="75" name="直線コネクタ 74"/>
        <xdr:cNvCxnSpPr/>
      </xdr:nvCxnSpPr>
      <xdr:spPr>
        <a:xfrm flipV="1">
          <a:off x="1320800" y="6885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152400</xdr:rowOff>
    </xdr:from>
    <xdr:to>
      <xdr:col>7</xdr:col>
      <xdr:colOff>66675</xdr:colOff>
      <xdr:row>41</xdr:row>
      <xdr:rowOff>82550</xdr:rowOff>
    </xdr:to>
    <xdr:sp macro="" textlink="">
      <xdr:nvSpPr>
        <xdr:cNvPr id="85" name="円/楕円 84"/>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60977</xdr:rowOff>
    </xdr:from>
    <xdr:ext cx="762000" cy="259045"/>
    <xdr:sp macro="" textlink="">
      <xdr:nvSpPr>
        <xdr:cNvPr id="86" name="人件費該当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68580</xdr:rowOff>
    </xdr:from>
    <xdr:to>
      <xdr:col>5</xdr:col>
      <xdr:colOff>600075</xdr:colOff>
      <xdr:row>40</xdr:row>
      <xdr:rowOff>170180</xdr:rowOff>
    </xdr:to>
    <xdr:sp macro="" textlink="">
      <xdr:nvSpPr>
        <xdr:cNvPr id="87" name="円/楕円 86"/>
        <xdr:cNvSpPr/>
      </xdr:nvSpPr>
      <xdr:spPr>
        <a:xfrm>
          <a:off x="3937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154957</xdr:rowOff>
    </xdr:from>
    <xdr:ext cx="736600" cy="259045"/>
    <xdr:sp macro="" textlink="">
      <xdr:nvSpPr>
        <xdr:cNvPr id="88" name="テキスト ボックス 87"/>
        <xdr:cNvSpPr txBox="1"/>
      </xdr:nvSpPr>
      <xdr:spPr>
        <a:xfrm>
          <a:off x="3606800" y="70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110490</xdr:rowOff>
    </xdr:from>
    <xdr:to>
      <xdr:col>4</xdr:col>
      <xdr:colOff>396875</xdr:colOff>
      <xdr:row>40</xdr:row>
      <xdr:rowOff>40640</xdr:rowOff>
    </xdr:to>
    <xdr:sp macro="" textlink="">
      <xdr:nvSpPr>
        <xdr:cNvPr id="89" name="円/楕円 88"/>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25417</xdr:rowOff>
    </xdr:from>
    <xdr:ext cx="762000" cy="259045"/>
    <xdr:sp macro="" textlink="">
      <xdr:nvSpPr>
        <xdr:cNvPr id="90" name="テキスト ボックス 89"/>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148590</xdr:rowOff>
    </xdr:from>
    <xdr:to>
      <xdr:col>3</xdr:col>
      <xdr:colOff>193675</xdr:colOff>
      <xdr:row>40</xdr:row>
      <xdr:rowOff>78740</xdr:rowOff>
    </xdr:to>
    <xdr:sp macro="" textlink="">
      <xdr:nvSpPr>
        <xdr:cNvPr id="91" name="円/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121920</xdr:rowOff>
    </xdr:from>
    <xdr:to>
      <xdr:col>1</xdr:col>
      <xdr:colOff>676275</xdr:colOff>
      <xdr:row>41</xdr:row>
      <xdr:rowOff>52070</xdr:rowOff>
    </xdr:to>
    <xdr:sp macro="" textlink="">
      <xdr:nvSpPr>
        <xdr:cNvPr id="93" name="円/楕円 92"/>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36847</xdr:rowOff>
    </xdr:from>
    <xdr:ext cx="762000" cy="259045"/>
    <xdr:sp macro="" textlink="">
      <xdr:nvSpPr>
        <xdr:cNvPr id="94" name="テキスト ボックス 93"/>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％と類似団体平均より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ポイント上回り、県平均に比べると</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上回っている。主な理由として、ごみ収集業務や学校給食業務等を直営で行っていることなどから、臨時職員賃金等が多額となっているほか、公共施設の統廃合が進んでいないことで施設管理に要する物件費が大きい。早急にトップランナー方式で示されている民間委託等を検討し、公共施設等の管理経費の縮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84546</xdr:rowOff>
    </xdr:from>
    <xdr:to>
      <xdr:col>24</xdr:col>
      <xdr:colOff>31750</xdr:colOff>
      <xdr:row>16</xdr:row>
      <xdr:rowOff>130266</xdr:rowOff>
    </xdr:to>
    <xdr:cxnSp macro="">
      <xdr:nvCxnSpPr>
        <xdr:cNvPr id="129" name="直線コネクタ 128"/>
        <xdr:cNvCxnSpPr/>
      </xdr:nvCxnSpPr>
      <xdr:spPr>
        <a:xfrm>
          <a:off x="15671800" y="28277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32294</xdr:rowOff>
    </xdr:from>
    <xdr:to>
      <xdr:col>22</xdr:col>
      <xdr:colOff>565150</xdr:colOff>
      <xdr:row>16</xdr:row>
      <xdr:rowOff>84546</xdr:rowOff>
    </xdr:to>
    <xdr:cxnSp macro="">
      <xdr:nvCxnSpPr>
        <xdr:cNvPr id="132" name="直線コネクタ 131"/>
        <xdr:cNvCxnSpPr/>
      </xdr:nvCxnSpPr>
      <xdr:spPr>
        <a:xfrm>
          <a:off x="14782800" y="277549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99241</xdr:rowOff>
    </xdr:from>
    <xdr:to>
      <xdr:col>21</xdr:col>
      <xdr:colOff>361950</xdr:colOff>
      <xdr:row>16</xdr:row>
      <xdr:rowOff>32294</xdr:rowOff>
    </xdr:to>
    <xdr:cxnSp macro="">
      <xdr:nvCxnSpPr>
        <xdr:cNvPr id="135" name="直線コネクタ 134"/>
        <xdr:cNvCxnSpPr/>
      </xdr:nvCxnSpPr>
      <xdr:spPr>
        <a:xfrm>
          <a:off x="13893800" y="267099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99241</xdr:rowOff>
    </xdr:from>
    <xdr:to>
      <xdr:col>20</xdr:col>
      <xdr:colOff>158750</xdr:colOff>
      <xdr:row>15</xdr:row>
      <xdr:rowOff>131899</xdr:rowOff>
    </xdr:to>
    <xdr:cxnSp macro="">
      <xdr:nvCxnSpPr>
        <xdr:cNvPr id="138" name="直線コネクタ 137"/>
        <xdr:cNvCxnSpPr/>
      </xdr:nvCxnSpPr>
      <xdr:spPr>
        <a:xfrm flipV="1">
          <a:off x="13004800" y="26709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79466</xdr:rowOff>
    </xdr:from>
    <xdr:to>
      <xdr:col>24</xdr:col>
      <xdr:colOff>82550</xdr:colOff>
      <xdr:row>17</xdr:row>
      <xdr:rowOff>9616</xdr:rowOff>
    </xdr:to>
    <xdr:sp macro="" textlink="">
      <xdr:nvSpPr>
        <xdr:cNvPr id="148" name="円/楕円 147"/>
        <xdr:cNvSpPr/>
      </xdr:nvSpPr>
      <xdr:spPr>
        <a:xfrm>
          <a:off x="164592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51543</xdr:rowOff>
    </xdr:from>
    <xdr:ext cx="762000" cy="259045"/>
    <xdr:sp macro="" textlink="">
      <xdr:nvSpPr>
        <xdr:cNvPr id="149" name="物件費該当値テキスト"/>
        <xdr:cNvSpPr txBox="1"/>
      </xdr:nvSpPr>
      <xdr:spPr>
        <a:xfrm>
          <a:off x="16598900" y="279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33746</xdr:rowOff>
    </xdr:from>
    <xdr:to>
      <xdr:col>22</xdr:col>
      <xdr:colOff>615950</xdr:colOff>
      <xdr:row>16</xdr:row>
      <xdr:rowOff>135346</xdr:rowOff>
    </xdr:to>
    <xdr:sp macro="" textlink="">
      <xdr:nvSpPr>
        <xdr:cNvPr id="150" name="円/楕円 149"/>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120123</xdr:rowOff>
    </xdr:from>
    <xdr:ext cx="736600" cy="259045"/>
    <xdr:sp macro="" textlink="">
      <xdr:nvSpPr>
        <xdr:cNvPr id="151" name="テキスト ボックス 150"/>
        <xdr:cNvSpPr txBox="1"/>
      </xdr:nvSpPr>
      <xdr:spPr>
        <a:xfrm>
          <a:off x="15290800" y="286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152944</xdr:rowOff>
    </xdr:from>
    <xdr:to>
      <xdr:col>21</xdr:col>
      <xdr:colOff>412750</xdr:colOff>
      <xdr:row>16</xdr:row>
      <xdr:rowOff>83094</xdr:rowOff>
    </xdr:to>
    <xdr:sp macro="" textlink="">
      <xdr:nvSpPr>
        <xdr:cNvPr id="152" name="円/楕円 151"/>
        <xdr:cNvSpPr/>
      </xdr:nvSpPr>
      <xdr:spPr>
        <a:xfrm>
          <a:off x="14732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93271</xdr:rowOff>
    </xdr:from>
    <xdr:ext cx="762000" cy="259045"/>
    <xdr:sp macro="" textlink="">
      <xdr:nvSpPr>
        <xdr:cNvPr id="153" name="テキスト ボックス 152"/>
        <xdr:cNvSpPr txBox="1"/>
      </xdr:nvSpPr>
      <xdr:spPr>
        <a:xfrm>
          <a:off x="14401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48441</xdr:rowOff>
    </xdr:from>
    <xdr:to>
      <xdr:col>20</xdr:col>
      <xdr:colOff>209550</xdr:colOff>
      <xdr:row>15</xdr:row>
      <xdr:rowOff>150041</xdr:rowOff>
    </xdr:to>
    <xdr:sp macro="" textlink="">
      <xdr:nvSpPr>
        <xdr:cNvPr id="154" name="円/楕円 153"/>
        <xdr:cNvSpPr/>
      </xdr:nvSpPr>
      <xdr:spPr>
        <a:xfrm>
          <a:off x="13843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160218</xdr:rowOff>
    </xdr:from>
    <xdr:ext cx="762000" cy="259045"/>
    <xdr:sp macro="" textlink="">
      <xdr:nvSpPr>
        <xdr:cNvPr id="155" name="テキスト ボックス 154"/>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81099</xdr:rowOff>
    </xdr:from>
    <xdr:to>
      <xdr:col>19</xdr:col>
      <xdr:colOff>6350</xdr:colOff>
      <xdr:row>16</xdr:row>
      <xdr:rowOff>11249</xdr:rowOff>
    </xdr:to>
    <xdr:sp macro="" textlink="">
      <xdr:nvSpPr>
        <xdr:cNvPr id="156" name="円/楕円 155"/>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21426</xdr:rowOff>
    </xdr:from>
    <xdr:ext cx="762000" cy="259045"/>
    <xdr:sp macro="" textlink="">
      <xdr:nvSpPr>
        <xdr:cNvPr id="157" name="テキスト ボックス 156"/>
        <xdr:cNvSpPr txBox="1"/>
      </xdr:nvSpPr>
      <xdr:spPr>
        <a:xfrm>
          <a:off x="12623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と全国、県平均を下回っており、類似団体平均より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ポイント下回っているが、安心して子育てができるまちづくりを目指すため</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歳までの医療費の無料化を行っていることや、障</a:t>
          </a:r>
          <a:r>
            <a:rPr kumimoji="1" lang="ja-JP" altLang="en-US" sz="1100">
              <a:solidFill>
                <a:schemeClr val="dk1"/>
              </a:solidFill>
              <a:effectLst/>
              <a:latin typeface="+mn-lt"/>
              <a:ea typeface="+mn-ea"/>
              <a:cs typeface="+mn-cs"/>
            </a:rPr>
            <a:t>がい</a:t>
          </a:r>
          <a:r>
            <a:rPr kumimoji="1" lang="ja-JP" altLang="ja-JP" sz="1100">
              <a:solidFill>
                <a:schemeClr val="dk1"/>
              </a:solidFill>
              <a:effectLst/>
              <a:latin typeface="+mn-lt"/>
              <a:ea typeface="+mn-ea"/>
              <a:cs typeface="+mn-cs"/>
            </a:rPr>
            <a:t>者福祉サービス関連経費、少子高齢化の進展による</a:t>
          </a:r>
          <a:r>
            <a:rPr kumimoji="1" lang="ja-JP" altLang="en-US" sz="1100">
              <a:solidFill>
                <a:schemeClr val="dk1"/>
              </a:solidFill>
              <a:effectLst/>
              <a:latin typeface="+mn-lt"/>
              <a:ea typeface="+mn-ea"/>
              <a:cs typeface="+mn-cs"/>
            </a:rPr>
            <a:t>社会保障関連経費</a:t>
          </a:r>
          <a:r>
            <a:rPr kumimoji="1" lang="ja-JP" altLang="ja-JP" sz="1100">
              <a:solidFill>
                <a:schemeClr val="dk1"/>
              </a:solidFill>
              <a:effectLst/>
              <a:latin typeface="+mn-lt"/>
              <a:ea typeface="+mn-ea"/>
              <a:cs typeface="+mn-cs"/>
            </a:rPr>
            <a:t>の増加が見込まれることから、各事業における受給権資格審査等において、更なる適正化を図る必要がある。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20320</xdr:rowOff>
    </xdr:from>
    <xdr:to>
      <xdr:col>7</xdr:col>
      <xdr:colOff>15875</xdr:colOff>
      <xdr:row>54</xdr:row>
      <xdr:rowOff>43180</xdr:rowOff>
    </xdr:to>
    <xdr:cxnSp macro="">
      <xdr:nvCxnSpPr>
        <xdr:cNvPr id="190" name="直線コネクタ 189"/>
        <xdr:cNvCxnSpPr/>
      </xdr:nvCxnSpPr>
      <xdr:spPr>
        <a:xfrm>
          <a:off x="3987800" y="927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20320</xdr:rowOff>
    </xdr:from>
    <xdr:to>
      <xdr:col>5</xdr:col>
      <xdr:colOff>549275</xdr:colOff>
      <xdr:row>54</xdr:row>
      <xdr:rowOff>20320</xdr:rowOff>
    </xdr:to>
    <xdr:cxnSp macro="">
      <xdr:nvCxnSpPr>
        <xdr:cNvPr id="193" name="直線コネクタ 192"/>
        <xdr:cNvCxnSpPr/>
      </xdr:nvCxnSpPr>
      <xdr:spPr>
        <a:xfrm>
          <a:off x="3098800" y="927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20320</xdr:rowOff>
    </xdr:to>
    <xdr:cxnSp macro="">
      <xdr:nvCxnSpPr>
        <xdr:cNvPr id="196" name="直線コネクタ 195"/>
        <xdr:cNvCxnSpPr/>
      </xdr:nvCxnSpPr>
      <xdr:spPr>
        <a:xfrm>
          <a:off x="2209800" y="927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xdr:rowOff>
    </xdr:to>
    <xdr:cxnSp macro="">
      <xdr:nvCxnSpPr>
        <xdr:cNvPr id="199" name="直線コネクタ 198"/>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163830</xdr:rowOff>
    </xdr:from>
    <xdr:to>
      <xdr:col>7</xdr:col>
      <xdr:colOff>66675</xdr:colOff>
      <xdr:row>54</xdr:row>
      <xdr:rowOff>93980</xdr:rowOff>
    </xdr:to>
    <xdr:sp macro="" textlink="">
      <xdr:nvSpPr>
        <xdr:cNvPr id="209" name="円/楕円 208"/>
        <xdr:cNvSpPr/>
      </xdr:nvSpPr>
      <xdr:spPr>
        <a:xfrm>
          <a:off x="4775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8907</xdr:rowOff>
    </xdr:from>
    <xdr:ext cx="762000" cy="259045"/>
    <xdr:sp macro="" textlink="">
      <xdr:nvSpPr>
        <xdr:cNvPr id="210" name="扶助費該当値テキスト"/>
        <xdr:cNvSpPr txBox="1"/>
      </xdr:nvSpPr>
      <xdr:spPr>
        <a:xfrm>
          <a:off x="49149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140970</xdr:rowOff>
    </xdr:from>
    <xdr:to>
      <xdr:col>5</xdr:col>
      <xdr:colOff>600075</xdr:colOff>
      <xdr:row>54</xdr:row>
      <xdr:rowOff>71120</xdr:rowOff>
    </xdr:to>
    <xdr:sp macro="" textlink="">
      <xdr:nvSpPr>
        <xdr:cNvPr id="211" name="円/楕円 210"/>
        <xdr:cNvSpPr/>
      </xdr:nvSpPr>
      <xdr:spPr>
        <a:xfrm>
          <a:off x="3937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81297</xdr:rowOff>
    </xdr:from>
    <xdr:ext cx="736600" cy="259045"/>
    <xdr:sp macro="" textlink="">
      <xdr:nvSpPr>
        <xdr:cNvPr id="212" name="テキスト ボックス 211"/>
        <xdr:cNvSpPr txBox="1"/>
      </xdr:nvSpPr>
      <xdr:spPr>
        <a:xfrm>
          <a:off x="3606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140970</xdr:rowOff>
    </xdr:from>
    <xdr:to>
      <xdr:col>4</xdr:col>
      <xdr:colOff>396875</xdr:colOff>
      <xdr:row>54</xdr:row>
      <xdr:rowOff>71120</xdr:rowOff>
    </xdr:to>
    <xdr:sp macro="" textlink="">
      <xdr:nvSpPr>
        <xdr:cNvPr id="213" name="円/楕円 212"/>
        <xdr:cNvSpPr/>
      </xdr:nvSpPr>
      <xdr:spPr>
        <a:xfrm>
          <a:off x="3048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81297</xdr:rowOff>
    </xdr:from>
    <xdr:ext cx="762000" cy="259045"/>
    <xdr:sp macro="" textlink="">
      <xdr:nvSpPr>
        <xdr:cNvPr id="214" name="テキスト ボックス 213"/>
        <xdr:cNvSpPr txBox="1"/>
      </xdr:nvSpPr>
      <xdr:spPr>
        <a:xfrm>
          <a:off x="2717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対前年度で</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ポイント悪化した。主な要因として</a:t>
          </a:r>
          <a:r>
            <a:rPr kumimoji="1" lang="ja-JP" altLang="en-US" sz="1100">
              <a:solidFill>
                <a:schemeClr val="dk1"/>
              </a:solidFill>
              <a:effectLst/>
              <a:latin typeface="+mn-lt"/>
              <a:ea typeface="+mn-ea"/>
              <a:cs typeface="+mn-cs"/>
            </a:rPr>
            <a:t>、歳入において</a:t>
          </a:r>
          <a:r>
            <a:rPr kumimoji="1" lang="ja-JP" altLang="ja-JP" sz="1100">
              <a:solidFill>
                <a:schemeClr val="dk1"/>
              </a:solidFill>
              <a:effectLst/>
              <a:latin typeface="+mn-lt"/>
              <a:ea typeface="+mn-ea"/>
              <a:cs typeface="+mn-cs"/>
            </a:rPr>
            <a:t>法人市民税等の経常的収入</a:t>
          </a:r>
          <a:r>
            <a:rPr kumimoji="1" lang="ja-JP" altLang="en-US" sz="1100">
              <a:solidFill>
                <a:schemeClr val="dk1"/>
              </a:solidFill>
              <a:effectLst/>
              <a:latin typeface="+mn-lt"/>
              <a:ea typeface="+mn-ea"/>
              <a:cs typeface="+mn-cs"/>
            </a:rPr>
            <a:t>が減少したことであるが、歳出でも</a:t>
          </a:r>
          <a:r>
            <a:rPr kumimoji="1" lang="ja-JP" altLang="ja-JP" sz="1100">
              <a:solidFill>
                <a:schemeClr val="dk1"/>
              </a:solidFill>
              <a:effectLst/>
              <a:latin typeface="+mn-lt"/>
              <a:ea typeface="+mn-ea"/>
              <a:cs typeface="+mn-cs"/>
            </a:rPr>
            <a:t>繰出金で</a:t>
          </a:r>
          <a:r>
            <a:rPr kumimoji="1" lang="ja-JP" altLang="en-US" sz="1100">
              <a:solidFill>
                <a:schemeClr val="dk1"/>
              </a:solidFill>
              <a:effectLst/>
              <a:latin typeface="+mn-lt"/>
              <a:ea typeface="+mn-ea"/>
              <a:cs typeface="+mn-cs"/>
            </a:rPr>
            <a:t>国民健康保険</a:t>
          </a:r>
          <a:r>
            <a:rPr kumimoji="1" lang="ja-JP" altLang="ja-JP" sz="1100">
              <a:solidFill>
                <a:schemeClr val="dk1"/>
              </a:solidFill>
              <a:effectLst/>
              <a:latin typeface="+mn-lt"/>
              <a:ea typeface="+mn-ea"/>
              <a:cs typeface="+mn-cs"/>
            </a:rPr>
            <a:t>及び後期高齢者医療特別会計等において、高齢化等を背景に給付額は増加傾向となっているほか、下水道事業等に対する赤字補てん的繰出金が増加する傾向にある。</a:t>
          </a:r>
          <a:endParaRPr lang="ja-JP" altLang="ja-JP" sz="1400">
            <a:effectLst/>
          </a:endParaRPr>
        </a:p>
        <a:p>
          <a:r>
            <a:rPr kumimoji="1" lang="ja-JP" altLang="ja-JP" sz="1100">
              <a:solidFill>
                <a:schemeClr val="dk1"/>
              </a:solidFill>
              <a:effectLst/>
              <a:latin typeface="+mn-lt"/>
              <a:ea typeface="+mn-ea"/>
              <a:cs typeface="+mn-cs"/>
            </a:rPr>
            <a:t>　今後は、独立採算性の原則に鑑み、受益者負担の適正化や基準外繰出金の見直しに努める必要がある。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85090</xdr:rowOff>
    </xdr:to>
    <xdr:cxnSp macro="">
      <xdr:nvCxnSpPr>
        <xdr:cNvPr id="251" name="直線コネクタ 250"/>
        <xdr:cNvCxnSpPr/>
      </xdr:nvCxnSpPr>
      <xdr:spPr>
        <a:xfrm>
          <a:off x="15671800" y="9827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57</xdr:row>
      <xdr:rowOff>54610</xdr:rowOff>
    </xdr:to>
    <xdr:cxnSp macro="">
      <xdr:nvCxnSpPr>
        <xdr:cNvPr id="254" name="直線コネクタ 253"/>
        <xdr:cNvCxnSpPr/>
      </xdr:nvCxnSpPr>
      <xdr:spPr>
        <a:xfrm>
          <a:off x="14782800" y="9720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119380</xdr:rowOff>
    </xdr:to>
    <xdr:cxnSp macro="">
      <xdr:nvCxnSpPr>
        <xdr:cNvPr id="257" name="直線コネクタ 256"/>
        <xdr:cNvCxnSpPr/>
      </xdr:nvCxnSpPr>
      <xdr:spPr>
        <a:xfrm>
          <a:off x="13893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134620</xdr:rowOff>
    </xdr:to>
    <xdr:cxnSp macro="">
      <xdr:nvCxnSpPr>
        <xdr:cNvPr id="260" name="直線コネクタ 259"/>
        <xdr:cNvCxnSpPr/>
      </xdr:nvCxnSpPr>
      <xdr:spPr>
        <a:xfrm flipV="1">
          <a:off x="13004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70" name="円/楕円 269"/>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71"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115587</xdr:rowOff>
    </xdr:from>
    <xdr:ext cx="736600" cy="259045"/>
    <xdr:sp macro="" textlink="">
      <xdr:nvSpPr>
        <xdr:cNvPr id="273" name="テキスト ボックス 272"/>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4" name="円/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79" name="テキスト ボックス 278"/>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当市は、旧那賀川町及び旧羽ノ浦町と市町合併し、旧１市２町からの負担金で運営していた一部事務組合（消防・衛生）の業務を承継したため、類似団体平均より</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ポイント下回っている一方、人件費や物件費の割合が高くなっている。　</a:t>
          </a:r>
          <a:endParaRPr lang="ja-JP" altLang="ja-JP" sz="1400">
            <a:effectLst/>
          </a:endParaRPr>
        </a:p>
        <a:p>
          <a:r>
            <a:rPr kumimoji="1" lang="ja-JP" altLang="ja-JP" sz="1100">
              <a:solidFill>
                <a:schemeClr val="dk1"/>
              </a:solidFill>
              <a:effectLst/>
              <a:latin typeface="+mn-lt"/>
              <a:ea typeface="+mn-ea"/>
              <a:cs typeface="+mn-cs"/>
            </a:rPr>
            <a:t>　市単独補助金等については、各団体の収支状況等を精査した上で決定するほか、団体の統合、再編や補助の終期を設定するなど見直しを行う必要がある。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41275</xdr:rowOff>
    </xdr:from>
    <xdr:to>
      <xdr:col>24</xdr:col>
      <xdr:colOff>31750</xdr:colOff>
      <xdr:row>35</xdr:row>
      <xdr:rowOff>46990</xdr:rowOff>
    </xdr:to>
    <xdr:cxnSp macro="">
      <xdr:nvCxnSpPr>
        <xdr:cNvPr id="307" name="直線コネクタ 306"/>
        <xdr:cNvCxnSpPr/>
      </xdr:nvCxnSpPr>
      <xdr:spPr>
        <a:xfrm>
          <a:off x="15671800" y="60420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29845</xdr:rowOff>
    </xdr:from>
    <xdr:to>
      <xdr:col>22</xdr:col>
      <xdr:colOff>565150</xdr:colOff>
      <xdr:row>35</xdr:row>
      <xdr:rowOff>41275</xdr:rowOff>
    </xdr:to>
    <xdr:cxnSp macro="">
      <xdr:nvCxnSpPr>
        <xdr:cNvPr id="310" name="直線コネクタ 309"/>
        <xdr:cNvCxnSpPr/>
      </xdr:nvCxnSpPr>
      <xdr:spPr>
        <a:xfrm>
          <a:off x="14782800" y="60305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xdr:rowOff>
    </xdr:from>
    <xdr:to>
      <xdr:col>21</xdr:col>
      <xdr:colOff>361950</xdr:colOff>
      <xdr:row>35</xdr:row>
      <xdr:rowOff>29845</xdr:rowOff>
    </xdr:to>
    <xdr:cxnSp macro="">
      <xdr:nvCxnSpPr>
        <xdr:cNvPr id="313" name="直線コネクタ 312"/>
        <xdr:cNvCxnSpPr/>
      </xdr:nvCxnSpPr>
      <xdr:spPr>
        <a:xfrm>
          <a:off x="13893800" y="60077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xdr:rowOff>
    </xdr:from>
    <xdr:to>
      <xdr:col>20</xdr:col>
      <xdr:colOff>158750</xdr:colOff>
      <xdr:row>35</xdr:row>
      <xdr:rowOff>6985</xdr:rowOff>
    </xdr:to>
    <xdr:cxnSp macro="">
      <xdr:nvCxnSpPr>
        <xdr:cNvPr id="316" name="直線コネクタ 315"/>
        <xdr:cNvCxnSpPr/>
      </xdr:nvCxnSpPr>
      <xdr:spPr>
        <a:xfrm>
          <a:off x="13004800" y="6007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6" name="円/楕円 325"/>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7"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161925</xdr:rowOff>
    </xdr:from>
    <xdr:to>
      <xdr:col>22</xdr:col>
      <xdr:colOff>615950</xdr:colOff>
      <xdr:row>35</xdr:row>
      <xdr:rowOff>92075</xdr:rowOff>
    </xdr:to>
    <xdr:sp macro="" textlink="">
      <xdr:nvSpPr>
        <xdr:cNvPr id="328" name="円/楕円 327"/>
        <xdr:cNvSpPr/>
      </xdr:nvSpPr>
      <xdr:spPr>
        <a:xfrm>
          <a:off x="15621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102252</xdr:rowOff>
    </xdr:from>
    <xdr:ext cx="736600" cy="259045"/>
    <xdr:sp macro="" textlink="">
      <xdr:nvSpPr>
        <xdr:cNvPr id="329" name="テキスト ボックス 328"/>
        <xdr:cNvSpPr txBox="1"/>
      </xdr:nvSpPr>
      <xdr:spPr>
        <a:xfrm>
          <a:off x="15290800" y="576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150495</xdr:rowOff>
    </xdr:from>
    <xdr:to>
      <xdr:col>21</xdr:col>
      <xdr:colOff>412750</xdr:colOff>
      <xdr:row>35</xdr:row>
      <xdr:rowOff>80645</xdr:rowOff>
    </xdr:to>
    <xdr:sp macro="" textlink="">
      <xdr:nvSpPr>
        <xdr:cNvPr id="330" name="円/楕円 329"/>
        <xdr:cNvSpPr/>
      </xdr:nvSpPr>
      <xdr:spPr>
        <a:xfrm>
          <a:off x="14732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90822</xdr:rowOff>
    </xdr:from>
    <xdr:ext cx="762000" cy="259045"/>
    <xdr:sp macro="" textlink="">
      <xdr:nvSpPr>
        <xdr:cNvPr id="331" name="テキスト ボックス 330"/>
        <xdr:cNvSpPr txBox="1"/>
      </xdr:nvSpPr>
      <xdr:spPr>
        <a:xfrm>
          <a:off x="14401800" y="57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127635</xdr:rowOff>
    </xdr:from>
    <xdr:to>
      <xdr:col>20</xdr:col>
      <xdr:colOff>209550</xdr:colOff>
      <xdr:row>35</xdr:row>
      <xdr:rowOff>57785</xdr:rowOff>
    </xdr:to>
    <xdr:sp macro="" textlink="">
      <xdr:nvSpPr>
        <xdr:cNvPr id="332" name="円/楕円 331"/>
        <xdr:cNvSpPr/>
      </xdr:nvSpPr>
      <xdr:spPr>
        <a:xfrm>
          <a:off x="13843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67962</xdr:rowOff>
    </xdr:from>
    <xdr:ext cx="762000" cy="259045"/>
    <xdr:sp macro="" textlink="">
      <xdr:nvSpPr>
        <xdr:cNvPr id="333" name="テキスト ボックス 332"/>
        <xdr:cNvSpPr txBox="1"/>
      </xdr:nvSpPr>
      <xdr:spPr>
        <a:xfrm>
          <a:off x="13512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127635</xdr:rowOff>
    </xdr:from>
    <xdr:to>
      <xdr:col>19</xdr:col>
      <xdr:colOff>6350</xdr:colOff>
      <xdr:row>35</xdr:row>
      <xdr:rowOff>57785</xdr:rowOff>
    </xdr:to>
    <xdr:sp macro="" textlink="">
      <xdr:nvSpPr>
        <xdr:cNvPr id="334" name="円/楕円 333"/>
        <xdr:cNvSpPr/>
      </xdr:nvSpPr>
      <xdr:spPr>
        <a:xfrm>
          <a:off x="12954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67962</xdr:rowOff>
    </xdr:from>
    <xdr:ext cx="762000" cy="259045"/>
    <xdr:sp macro="" textlink="">
      <xdr:nvSpPr>
        <xdr:cNvPr id="335" name="テキスト ボックス 334"/>
        <xdr:cNvSpPr txBox="1"/>
      </xdr:nvSpPr>
      <xdr:spPr>
        <a:xfrm>
          <a:off x="12623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市債発行事業の厳しい精査を行うとともに、高利残債の利率見直し交渉による利子負担の軽減を図っていることなどから公債費に係る経常収支比率は</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％と類似団体平均より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ポイント下回った。しかし、公債費は約</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億円となっており、公債費負担は依然として高い。</a:t>
          </a:r>
          <a:endParaRPr lang="ja-JP" altLang="ja-JP" sz="1400">
            <a:effectLst/>
          </a:endParaRPr>
        </a:p>
        <a:p>
          <a:r>
            <a:rPr kumimoji="1" lang="ja-JP" altLang="ja-JP" sz="1100">
              <a:solidFill>
                <a:schemeClr val="dk1"/>
              </a:solidFill>
              <a:effectLst/>
              <a:latin typeface="+mn-lt"/>
              <a:ea typeface="+mn-ea"/>
              <a:cs typeface="+mn-cs"/>
            </a:rPr>
            <a:t>　今後は、合併特例債から本債の発行へシフトしていくこと</a:t>
          </a:r>
          <a:r>
            <a:rPr kumimoji="1" lang="ja-JP" altLang="en-US" sz="1100">
              <a:solidFill>
                <a:schemeClr val="dk1"/>
              </a:solidFill>
              <a:effectLst/>
              <a:latin typeface="+mn-lt"/>
              <a:ea typeface="+mn-ea"/>
              <a:cs typeface="+mn-cs"/>
            </a:rPr>
            <a:t>や一般財源確保のために臨時財政対策債発行額の増加が見込まれること</a:t>
          </a:r>
          <a:r>
            <a:rPr kumimoji="1" lang="ja-JP" altLang="ja-JP" sz="1100">
              <a:solidFill>
                <a:schemeClr val="dk1"/>
              </a:solidFill>
              <a:effectLst/>
              <a:latin typeface="+mn-lt"/>
              <a:ea typeface="+mn-ea"/>
              <a:cs typeface="+mn-cs"/>
            </a:rPr>
            <a:t>から、健全化判断比率の悪化に注意を払いながら、慎重な市債発行により堅実な財政運営に努める必要がある。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71482</xdr:rowOff>
    </xdr:from>
    <xdr:to>
      <xdr:col>7</xdr:col>
      <xdr:colOff>15875</xdr:colOff>
      <xdr:row>76</xdr:row>
      <xdr:rowOff>123734</xdr:rowOff>
    </xdr:to>
    <xdr:cxnSp macro="">
      <xdr:nvCxnSpPr>
        <xdr:cNvPr id="370" name="直線コネクタ 369"/>
        <xdr:cNvCxnSpPr/>
      </xdr:nvCxnSpPr>
      <xdr:spPr>
        <a:xfrm>
          <a:off x="3987800" y="13101682"/>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71482</xdr:rowOff>
    </xdr:from>
    <xdr:to>
      <xdr:col>5</xdr:col>
      <xdr:colOff>549275</xdr:colOff>
      <xdr:row>76</xdr:row>
      <xdr:rowOff>71482</xdr:rowOff>
    </xdr:to>
    <xdr:cxnSp macro="">
      <xdr:nvCxnSpPr>
        <xdr:cNvPr id="373" name="直線コネクタ 372"/>
        <xdr:cNvCxnSpPr/>
      </xdr:nvCxnSpPr>
      <xdr:spPr>
        <a:xfrm>
          <a:off x="3098800" y="13101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71482</xdr:rowOff>
    </xdr:from>
    <xdr:to>
      <xdr:col>4</xdr:col>
      <xdr:colOff>346075</xdr:colOff>
      <xdr:row>76</xdr:row>
      <xdr:rowOff>149861</xdr:rowOff>
    </xdr:to>
    <xdr:cxnSp macro="">
      <xdr:nvCxnSpPr>
        <xdr:cNvPr id="376" name="直線コネクタ 375"/>
        <xdr:cNvCxnSpPr/>
      </xdr:nvCxnSpPr>
      <xdr:spPr>
        <a:xfrm flipV="1">
          <a:off x="2209800" y="13101682"/>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30662</xdr:rowOff>
    </xdr:to>
    <xdr:cxnSp macro="">
      <xdr:nvCxnSpPr>
        <xdr:cNvPr id="379" name="直線コネクタ 378"/>
        <xdr:cNvCxnSpPr/>
      </xdr:nvCxnSpPr>
      <xdr:spPr>
        <a:xfrm flipV="1">
          <a:off x="1320800" y="131800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72934</xdr:rowOff>
    </xdr:from>
    <xdr:to>
      <xdr:col>7</xdr:col>
      <xdr:colOff>66675</xdr:colOff>
      <xdr:row>77</xdr:row>
      <xdr:rowOff>3084</xdr:rowOff>
    </xdr:to>
    <xdr:sp macro="" textlink="">
      <xdr:nvSpPr>
        <xdr:cNvPr id="389" name="円/楕円 388"/>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89461</xdr:rowOff>
    </xdr:from>
    <xdr:ext cx="762000" cy="259045"/>
    <xdr:sp macro="" textlink="">
      <xdr:nvSpPr>
        <xdr:cNvPr id="390" name="公債費該当値テキスト"/>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20682</xdr:rowOff>
    </xdr:from>
    <xdr:to>
      <xdr:col>5</xdr:col>
      <xdr:colOff>600075</xdr:colOff>
      <xdr:row>76</xdr:row>
      <xdr:rowOff>122282</xdr:rowOff>
    </xdr:to>
    <xdr:sp macro="" textlink="">
      <xdr:nvSpPr>
        <xdr:cNvPr id="391" name="円/楕円 390"/>
        <xdr:cNvSpPr/>
      </xdr:nvSpPr>
      <xdr:spPr>
        <a:xfrm>
          <a:off x="3937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132460</xdr:rowOff>
    </xdr:from>
    <xdr:ext cx="736600" cy="259045"/>
    <xdr:sp macro="" textlink="">
      <xdr:nvSpPr>
        <xdr:cNvPr id="392" name="テキスト ボックス 391"/>
        <xdr:cNvSpPr txBox="1"/>
      </xdr:nvSpPr>
      <xdr:spPr>
        <a:xfrm>
          <a:off x="3606800" y="1281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20682</xdr:rowOff>
    </xdr:from>
    <xdr:to>
      <xdr:col>4</xdr:col>
      <xdr:colOff>396875</xdr:colOff>
      <xdr:row>76</xdr:row>
      <xdr:rowOff>122282</xdr:rowOff>
    </xdr:to>
    <xdr:sp macro="" textlink="">
      <xdr:nvSpPr>
        <xdr:cNvPr id="393" name="円/楕円 392"/>
        <xdr:cNvSpPr/>
      </xdr:nvSpPr>
      <xdr:spPr>
        <a:xfrm>
          <a:off x="3048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132460</xdr:rowOff>
    </xdr:from>
    <xdr:ext cx="762000" cy="259045"/>
    <xdr:sp macro="" textlink="">
      <xdr:nvSpPr>
        <xdr:cNvPr id="394" name="テキスト ボックス 393"/>
        <xdr:cNvSpPr txBox="1"/>
      </xdr:nvSpPr>
      <xdr:spPr>
        <a:xfrm>
          <a:off x="2717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5" name="円/楕円 39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6" name="テキスト ボックス 39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151312</xdr:rowOff>
    </xdr:from>
    <xdr:to>
      <xdr:col>1</xdr:col>
      <xdr:colOff>676275</xdr:colOff>
      <xdr:row>77</xdr:row>
      <xdr:rowOff>81462</xdr:rowOff>
    </xdr:to>
    <xdr:sp macro="" textlink="">
      <xdr:nvSpPr>
        <xdr:cNvPr id="397" name="円/楕円 396"/>
        <xdr:cNvSpPr/>
      </xdr:nvSpPr>
      <xdr:spPr>
        <a:xfrm>
          <a:off x="1270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91639</xdr:rowOff>
    </xdr:from>
    <xdr:ext cx="762000" cy="259045"/>
    <xdr:sp macro="" textlink="">
      <xdr:nvSpPr>
        <xdr:cNvPr id="398" name="テキスト ボックス 397"/>
        <xdr:cNvSpPr txBox="1"/>
      </xdr:nvSpPr>
      <xdr:spPr>
        <a:xfrm>
          <a:off x="939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公債費以外の経常収支比率は、類似団体平均より</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ポイント上回り、前年度と比較すると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ポイント悪化した。主な要因として、人件費の経常収支比率で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ポイント悪化し、類似団体平均を大きく上回っているほか、物件費で臨時職員賃金や施設ランニングコストなどで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ポイント悪化、その他性質において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ポイントの悪化が見られた。</a:t>
          </a:r>
          <a:endParaRPr lang="ja-JP" altLang="ja-JP" sz="1400">
            <a:effectLst/>
          </a:endParaRPr>
        </a:p>
        <a:p>
          <a:r>
            <a:rPr kumimoji="1" lang="ja-JP" altLang="ja-JP" sz="1100">
              <a:solidFill>
                <a:schemeClr val="dk1"/>
              </a:solidFill>
              <a:effectLst/>
              <a:latin typeface="+mn-lt"/>
              <a:ea typeface="+mn-ea"/>
              <a:cs typeface="+mn-cs"/>
            </a:rPr>
            <a:t>　今後も市税の徴収強化等により一般財源の安定的な確保に努める必要があり、特に人件費では、適正管理を徹底するほか、施設管理において、指定管理者制度の導入等による管理コストの軽減に努めることが重要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168148</xdr:rowOff>
    </xdr:from>
    <xdr:to>
      <xdr:col>24</xdr:col>
      <xdr:colOff>31750</xdr:colOff>
      <xdr:row>77</xdr:row>
      <xdr:rowOff>115570</xdr:rowOff>
    </xdr:to>
    <xdr:cxnSp macro="">
      <xdr:nvCxnSpPr>
        <xdr:cNvPr id="429" name="直線コネクタ 428"/>
        <xdr:cNvCxnSpPr/>
      </xdr:nvCxnSpPr>
      <xdr:spPr>
        <a:xfrm>
          <a:off x="15671800" y="131983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152146</xdr:rowOff>
    </xdr:from>
    <xdr:to>
      <xdr:col>22</xdr:col>
      <xdr:colOff>565150</xdr:colOff>
      <xdr:row>76</xdr:row>
      <xdr:rowOff>168148</xdr:rowOff>
    </xdr:to>
    <xdr:cxnSp macro="">
      <xdr:nvCxnSpPr>
        <xdr:cNvPr id="432" name="直線コネクタ 431"/>
        <xdr:cNvCxnSpPr/>
      </xdr:nvCxnSpPr>
      <xdr:spPr>
        <a:xfrm>
          <a:off x="14782800" y="130108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152146</xdr:rowOff>
    </xdr:to>
    <xdr:cxnSp macro="">
      <xdr:nvCxnSpPr>
        <xdr:cNvPr id="435" name="直線コネクタ 434"/>
        <xdr:cNvCxnSpPr/>
      </xdr:nvCxnSpPr>
      <xdr:spPr>
        <a:xfrm>
          <a:off x="13893800" y="12928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76</xdr:row>
      <xdr:rowOff>26415</xdr:rowOff>
    </xdr:to>
    <xdr:cxnSp macro="">
      <xdr:nvCxnSpPr>
        <xdr:cNvPr id="438" name="直線コネクタ 437"/>
        <xdr:cNvCxnSpPr/>
      </xdr:nvCxnSpPr>
      <xdr:spPr>
        <a:xfrm flipV="1">
          <a:off x="13004800" y="129286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8" name="円/楕円 447"/>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49"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117348</xdr:rowOff>
    </xdr:from>
    <xdr:to>
      <xdr:col>22</xdr:col>
      <xdr:colOff>615950</xdr:colOff>
      <xdr:row>77</xdr:row>
      <xdr:rowOff>47498</xdr:rowOff>
    </xdr:to>
    <xdr:sp macro="" textlink="">
      <xdr:nvSpPr>
        <xdr:cNvPr id="450" name="円/楕円 449"/>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51" name="テキスト ボックス 450"/>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101346</xdr:rowOff>
    </xdr:from>
    <xdr:to>
      <xdr:col>21</xdr:col>
      <xdr:colOff>412750</xdr:colOff>
      <xdr:row>76</xdr:row>
      <xdr:rowOff>31496</xdr:rowOff>
    </xdr:to>
    <xdr:sp macro="" textlink="">
      <xdr:nvSpPr>
        <xdr:cNvPr id="452" name="円/楕円 451"/>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41673</xdr:rowOff>
    </xdr:from>
    <xdr:ext cx="762000" cy="259045"/>
    <xdr:sp macro="" textlink="">
      <xdr:nvSpPr>
        <xdr:cNvPr id="453" name="テキスト ボックス 452"/>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54" name="円/楕円 453"/>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55" name="テキスト ボックス 454"/>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147065</xdr:rowOff>
    </xdr:from>
    <xdr:to>
      <xdr:col>19</xdr:col>
      <xdr:colOff>6350</xdr:colOff>
      <xdr:row>76</xdr:row>
      <xdr:rowOff>77215</xdr:rowOff>
    </xdr:to>
    <xdr:sp macro="" textlink="">
      <xdr:nvSpPr>
        <xdr:cNvPr id="456" name="円/楕円 455"/>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87393</xdr:rowOff>
    </xdr:from>
    <xdr:ext cx="762000" cy="259045"/>
    <xdr:sp macro="" textlink="">
      <xdr:nvSpPr>
        <xdr:cNvPr id="457" name="テキスト ボックス 456"/>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徳島県阿南市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125182</xdr:rowOff>
    </xdr:from>
    <xdr:to>
      <xdr:col>4</xdr:col>
      <xdr:colOff>1117600</xdr:colOff>
      <xdr:row>14</xdr:row>
      <xdr:rowOff>129330</xdr:rowOff>
    </xdr:to>
    <xdr:cxnSp macro="">
      <xdr:nvCxnSpPr>
        <xdr:cNvPr id="52" name="直線コネクタ 51"/>
        <xdr:cNvCxnSpPr/>
      </xdr:nvCxnSpPr>
      <xdr:spPr bwMode="auto">
        <a:xfrm>
          <a:off x="5003800" y="2573107"/>
          <a:ext cx="6477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125182</xdr:rowOff>
    </xdr:from>
    <xdr:to>
      <xdr:col>4</xdr:col>
      <xdr:colOff>469900</xdr:colOff>
      <xdr:row>14</xdr:row>
      <xdr:rowOff>151144</xdr:rowOff>
    </xdr:to>
    <xdr:cxnSp macro="">
      <xdr:nvCxnSpPr>
        <xdr:cNvPr id="55" name="直線コネクタ 54"/>
        <xdr:cNvCxnSpPr/>
      </xdr:nvCxnSpPr>
      <xdr:spPr bwMode="auto">
        <a:xfrm flipV="1">
          <a:off x="4305300" y="2573107"/>
          <a:ext cx="6985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151144</xdr:rowOff>
    </xdr:from>
    <xdr:to>
      <xdr:col>3</xdr:col>
      <xdr:colOff>904875</xdr:colOff>
      <xdr:row>15</xdr:row>
      <xdr:rowOff>6637</xdr:rowOff>
    </xdr:to>
    <xdr:cxnSp macro="">
      <xdr:nvCxnSpPr>
        <xdr:cNvPr id="58" name="直線コネクタ 57"/>
        <xdr:cNvCxnSpPr/>
      </xdr:nvCxnSpPr>
      <xdr:spPr bwMode="auto">
        <a:xfrm flipV="1">
          <a:off x="3606800" y="2599069"/>
          <a:ext cx="698500" cy="26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122586</xdr:rowOff>
    </xdr:from>
    <xdr:to>
      <xdr:col>3</xdr:col>
      <xdr:colOff>206375</xdr:colOff>
      <xdr:row>15</xdr:row>
      <xdr:rowOff>6637</xdr:rowOff>
    </xdr:to>
    <xdr:cxnSp macro="">
      <xdr:nvCxnSpPr>
        <xdr:cNvPr id="61" name="直線コネクタ 60"/>
        <xdr:cNvCxnSpPr/>
      </xdr:nvCxnSpPr>
      <xdr:spPr bwMode="auto">
        <a:xfrm>
          <a:off x="2908300" y="2570511"/>
          <a:ext cx="698500" cy="55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78530</xdr:rowOff>
    </xdr:from>
    <xdr:to>
      <xdr:col>5</xdr:col>
      <xdr:colOff>34925</xdr:colOff>
      <xdr:row>15</xdr:row>
      <xdr:rowOff>8680</xdr:rowOff>
    </xdr:to>
    <xdr:sp macro="" textlink="">
      <xdr:nvSpPr>
        <xdr:cNvPr id="71" name="円/楕円 70"/>
        <xdr:cNvSpPr/>
      </xdr:nvSpPr>
      <xdr:spPr bwMode="auto">
        <a:xfrm>
          <a:off x="5600700" y="252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95057</xdr:rowOff>
    </xdr:from>
    <xdr:ext cx="762000" cy="259045"/>
    <xdr:sp macro="" textlink="">
      <xdr:nvSpPr>
        <xdr:cNvPr id="72" name="人口1人当たり決算額の推移該当値テキスト130"/>
        <xdr:cNvSpPr txBox="1"/>
      </xdr:nvSpPr>
      <xdr:spPr>
        <a:xfrm>
          <a:off x="5740400" y="23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103,274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74382</xdr:rowOff>
    </xdr:from>
    <xdr:to>
      <xdr:col>4</xdr:col>
      <xdr:colOff>520700</xdr:colOff>
      <xdr:row>15</xdr:row>
      <xdr:rowOff>4532</xdr:rowOff>
    </xdr:to>
    <xdr:sp macro="" textlink="">
      <xdr:nvSpPr>
        <xdr:cNvPr id="73" name="円/楕円 72"/>
        <xdr:cNvSpPr/>
      </xdr:nvSpPr>
      <xdr:spPr bwMode="auto">
        <a:xfrm>
          <a:off x="4953000" y="252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14709</xdr:rowOff>
    </xdr:from>
    <xdr:ext cx="736600" cy="259045"/>
    <xdr:sp macro="" textlink="">
      <xdr:nvSpPr>
        <xdr:cNvPr id="74" name="テキスト ボックス 73"/>
        <xdr:cNvSpPr txBox="1"/>
      </xdr:nvSpPr>
      <xdr:spPr>
        <a:xfrm>
          <a:off x="4622800" y="229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103,528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100344</xdr:rowOff>
    </xdr:from>
    <xdr:to>
      <xdr:col>3</xdr:col>
      <xdr:colOff>955675</xdr:colOff>
      <xdr:row>15</xdr:row>
      <xdr:rowOff>30494</xdr:rowOff>
    </xdr:to>
    <xdr:sp macro="" textlink="">
      <xdr:nvSpPr>
        <xdr:cNvPr id="75" name="円/楕円 74"/>
        <xdr:cNvSpPr/>
      </xdr:nvSpPr>
      <xdr:spPr bwMode="auto">
        <a:xfrm>
          <a:off x="4254500" y="254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40671</xdr:rowOff>
    </xdr:from>
    <xdr:ext cx="762000" cy="259045"/>
    <xdr:sp macro="" textlink="">
      <xdr:nvSpPr>
        <xdr:cNvPr id="76" name="テキスト ボックス 75"/>
        <xdr:cNvSpPr txBox="1"/>
      </xdr:nvSpPr>
      <xdr:spPr>
        <a:xfrm>
          <a:off x="3924300" y="231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101,938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127287</xdr:rowOff>
    </xdr:from>
    <xdr:to>
      <xdr:col>3</xdr:col>
      <xdr:colOff>257175</xdr:colOff>
      <xdr:row>15</xdr:row>
      <xdr:rowOff>57437</xdr:rowOff>
    </xdr:to>
    <xdr:sp macro="" textlink="">
      <xdr:nvSpPr>
        <xdr:cNvPr id="77" name="円/楕円 76"/>
        <xdr:cNvSpPr/>
      </xdr:nvSpPr>
      <xdr:spPr bwMode="auto">
        <a:xfrm>
          <a:off x="3556000" y="2575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67614</xdr:rowOff>
    </xdr:from>
    <xdr:ext cx="762000" cy="259045"/>
    <xdr:sp macro="" textlink="">
      <xdr:nvSpPr>
        <xdr:cNvPr id="78" name="テキスト ボックス 77"/>
        <xdr:cNvSpPr txBox="1"/>
      </xdr:nvSpPr>
      <xdr:spPr>
        <a:xfrm>
          <a:off x="3225800" y="234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100,288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71786</xdr:rowOff>
    </xdr:from>
    <xdr:to>
      <xdr:col>2</xdr:col>
      <xdr:colOff>692150</xdr:colOff>
      <xdr:row>15</xdr:row>
      <xdr:rowOff>1936</xdr:rowOff>
    </xdr:to>
    <xdr:sp macro="" textlink="">
      <xdr:nvSpPr>
        <xdr:cNvPr id="79" name="円/楕円 78"/>
        <xdr:cNvSpPr/>
      </xdr:nvSpPr>
      <xdr:spPr bwMode="auto">
        <a:xfrm>
          <a:off x="2857500" y="251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12113</xdr:rowOff>
    </xdr:from>
    <xdr:ext cx="762000" cy="259045"/>
    <xdr:sp macro="" textlink="">
      <xdr:nvSpPr>
        <xdr:cNvPr id="80" name="テキスト ボックス 79"/>
        <xdr:cNvSpPr txBox="1"/>
      </xdr:nvSpPr>
      <xdr:spPr>
        <a:xfrm>
          <a:off x="2527300" y="22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71382</xdr:rowOff>
    </xdr:from>
    <xdr:to>
      <xdr:col>4</xdr:col>
      <xdr:colOff>1117600</xdr:colOff>
      <xdr:row>37</xdr:row>
      <xdr:rowOff>95110</xdr:rowOff>
    </xdr:to>
    <xdr:cxnSp macro="">
      <xdr:nvCxnSpPr>
        <xdr:cNvPr id="112" name="直線コネクタ 111"/>
        <xdr:cNvCxnSpPr/>
      </xdr:nvCxnSpPr>
      <xdr:spPr bwMode="auto">
        <a:xfrm flipV="1">
          <a:off x="5003800" y="7196082"/>
          <a:ext cx="647700" cy="2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60249</xdr:rowOff>
    </xdr:from>
    <xdr:to>
      <xdr:col>4</xdr:col>
      <xdr:colOff>469900</xdr:colOff>
      <xdr:row>37</xdr:row>
      <xdr:rowOff>95110</xdr:rowOff>
    </xdr:to>
    <xdr:cxnSp macro="">
      <xdr:nvCxnSpPr>
        <xdr:cNvPr id="115" name="直線コネクタ 114"/>
        <xdr:cNvCxnSpPr/>
      </xdr:nvCxnSpPr>
      <xdr:spPr bwMode="auto">
        <a:xfrm>
          <a:off x="4305300" y="7184949"/>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144580</xdr:rowOff>
    </xdr:from>
    <xdr:to>
      <xdr:col>3</xdr:col>
      <xdr:colOff>904875</xdr:colOff>
      <xdr:row>37</xdr:row>
      <xdr:rowOff>60249</xdr:rowOff>
    </xdr:to>
    <xdr:cxnSp macro="">
      <xdr:nvCxnSpPr>
        <xdr:cNvPr id="118" name="直線コネクタ 117"/>
        <xdr:cNvCxnSpPr/>
      </xdr:nvCxnSpPr>
      <xdr:spPr bwMode="auto">
        <a:xfrm>
          <a:off x="3606800" y="7097830"/>
          <a:ext cx="698500" cy="8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72799</xdr:rowOff>
    </xdr:from>
    <xdr:to>
      <xdr:col>3</xdr:col>
      <xdr:colOff>206375</xdr:colOff>
      <xdr:row>36</xdr:row>
      <xdr:rowOff>144580</xdr:rowOff>
    </xdr:to>
    <xdr:cxnSp macro="">
      <xdr:nvCxnSpPr>
        <xdr:cNvPr id="121" name="直線コネクタ 120"/>
        <xdr:cNvCxnSpPr/>
      </xdr:nvCxnSpPr>
      <xdr:spPr bwMode="auto">
        <a:xfrm>
          <a:off x="2908300" y="7026049"/>
          <a:ext cx="6985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20582</xdr:rowOff>
    </xdr:from>
    <xdr:to>
      <xdr:col>5</xdr:col>
      <xdr:colOff>34925</xdr:colOff>
      <xdr:row>37</xdr:row>
      <xdr:rowOff>122182</xdr:rowOff>
    </xdr:to>
    <xdr:sp macro="" textlink="">
      <xdr:nvSpPr>
        <xdr:cNvPr id="131" name="円/楕円 130"/>
        <xdr:cNvSpPr/>
      </xdr:nvSpPr>
      <xdr:spPr bwMode="auto">
        <a:xfrm>
          <a:off x="5600700" y="714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164109</xdr:rowOff>
    </xdr:from>
    <xdr:ext cx="762000" cy="259045"/>
    <xdr:sp macro="" textlink="">
      <xdr:nvSpPr>
        <xdr:cNvPr id="132" name="人口1人当たり決算額の推移該当値テキスト445"/>
        <xdr:cNvSpPr txBox="1"/>
      </xdr:nvSpPr>
      <xdr:spPr>
        <a:xfrm>
          <a:off x="5740400" y="711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12,433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44310</xdr:rowOff>
    </xdr:from>
    <xdr:to>
      <xdr:col>4</xdr:col>
      <xdr:colOff>520700</xdr:colOff>
      <xdr:row>37</xdr:row>
      <xdr:rowOff>145910</xdr:rowOff>
    </xdr:to>
    <xdr:sp macro="" textlink="">
      <xdr:nvSpPr>
        <xdr:cNvPr id="133" name="円/楕円 132"/>
        <xdr:cNvSpPr/>
      </xdr:nvSpPr>
      <xdr:spPr bwMode="auto">
        <a:xfrm>
          <a:off x="4953000" y="716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130687</xdr:rowOff>
    </xdr:from>
    <xdr:ext cx="736600" cy="259045"/>
    <xdr:sp macro="" textlink="">
      <xdr:nvSpPr>
        <xdr:cNvPr id="134" name="テキスト ボックス 133"/>
        <xdr:cNvSpPr txBox="1"/>
      </xdr:nvSpPr>
      <xdr:spPr>
        <a:xfrm>
          <a:off x="4622800" y="725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9449</xdr:rowOff>
    </xdr:from>
    <xdr:to>
      <xdr:col>3</xdr:col>
      <xdr:colOff>955675</xdr:colOff>
      <xdr:row>37</xdr:row>
      <xdr:rowOff>111049</xdr:rowOff>
    </xdr:to>
    <xdr:sp macro="" textlink="">
      <xdr:nvSpPr>
        <xdr:cNvPr id="135" name="円/楕円 134"/>
        <xdr:cNvSpPr/>
      </xdr:nvSpPr>
      <xdr:spPr bwMode="auto">
        <a:xfrm>
          <a:off x="4254500" y="713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95826</xdr:rowOff>
    </xdr:from>
    <xdr:ext cx="762000" cy="259045"/>
    <xdr:sp macro="" textlink="">
      <xdr:nvSpPr>
        <xdr:cNvPr id="136" name="テキスト ボックス 135"/>
        <xdr:cNvSpPr txBox="1"/>
      </xdr:nvSpPr>
      <xdr:spPr>
        <a:xfrm>
          <a:off x="3924300" y="722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93780</xdr:rowOff>
    </xdr:from>
    <xdr:to>
      <xdr:col>3</xdr:col>
      <xdr:colOff>257175</xdr:colOff>
      <xdr:row>37</xdr:row>
      <xdr:rowOff>23930</xdr:rowOff>
    </xdr:to>
    <xdr:sp macro="" textlink="">
      <xdr:nvSpPr>
        <xdr:cNvPr id="137" name="円/楕円 136"/>
        <xdr:cNvSpPr/>
      </xdr:nvSpPr>
      <xdr:spPr bwMode="auto">
        <a:xfrm>
          <a:off x="3556000" y="704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8707</xdr:rowOff>
    </xdr:from>
    <xdr:ext cx="762000" cy="259045"/>
    <xdr:sp macro="" textlink="">
      <xdr:nvSpPr>
        <xdr:cNvPr id="138" name="テキスト ボックス 137"/>
        <xdr:cNvSpPr txBox="1"/>
      </xdr:nvSpPr>
      <xdr:spPr>
        <a:xfrm>
          <a:off x="3225800" y="71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21999</xdr:rowOff>
    </xdr:from>
    <xdr:to>
      <xdr:col>2</xdr:col>
      <xdr:colOff>692150</xdr:colOff>
      <xdr:row>36</xdr:row>
      <xdr:rowOff>123599</xdr:rowOff>
    </xdr:to>
    <xdr:sp macro="" textlink="">
      <xdr:nvSpPr>
        <xdr:cNvPr id="139" name="円/楕円 138"/>
        <xdr:cNvSpPr/>
      </xdr:nvSpPr>
      <xdr:spPr bwMode="auto">
        <a:xfrm>
          <a:off x="2857500" y="697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133776</xdr:rowOff>
    </xdr:from>
    <xdr:ext cx="762000" cy="259045"/>
    <xdr:sp macro="" textlink="">
      <xdr:nvSpPr>
        <xdr:cNvPr id="140" name="テキスト ボックス 139"/>
        <xdr:cNvSpPr txBox="1"/>
      </xdr:nvSpPr>
      <xdr:spPr>
        <a:xfrm>
          <a:off x="2527300" y="674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74,951
74,607
279.25
37,260,428
35,635,724
142,546
20,137,232
34,694,924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47022</xdr:rowOff>
    </xdr:from>
    <xdr:to>
      <xdr:col>6</xdr:col>
      <xdr:colOff>511175</xdr:colOff>
      <xdr:row>33</xdr:row>
      <xdr:rowOff>55632</xdr:rowOff>
    </xdr:to>
    <xdr:cxnSp macro="">
      <xdr:nvCxnSpPr>
        <xdr:cNvPr id="61" name="直線コネクタ 60"/>
        <xdr:cNvCxnSpPr/>
      </xdr:nvCxnSpPr>
      <xdr:spPr>
        <a:xfrm>
          <a:off x="3797300" y="5704872"/>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47022</xdr:rowOff>
    </xdr:from>
    <xdr:to>
      <xdr:col>5</xdr:col>
      <xdr:colOff>358775</xdr:colOff>
      <xdr:row>33</xdr:row>
      <xdr:rowOff>86398</xdr:rowOff>
    </xdr:to>
    <xdr:cxnSp macro="">
      <xdr:nvCxnSpPr>
        <xdr:cNvPr id="64" name="直線コネクタ 63"/>
        <xdr:cNvCxnSpPr/>
      </xdr:nvCxnSpPr>
      <xdr:spPr>
        <a:xfrm flipV="1">
          <a:off x="2908300" y="5704872"/>
          <a:ext cx="889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86398</xdr:rowOff>
    </xdr:from>
    <xdr:to>
      <xdr:col>4</xdr:col>
      <xdr:colOff>155575</xdr:colOff>
      <xdr:row>33</xdr:row>
      <xdr:rowOff>123546</xdr:rowOff>
    </xdr:to>
    <xdr:cxnSp macro="">
      <xdr:nvCxnSpPr>
        <xdr:cNvPr id="67" name="直線コネクタ 66"/>
        <xdr:cNvCxnSpPr/>
      </xdr:nvCxnSpPr>
      <xdr:spPr>
        <a:xfrm flipV="1">
          <a:off x="2019300" y="574424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61900</xdr:rowOff>
    </xdr:from>
    <xdr:to>
      <xdr:col>2</xdr:col>
      <xdr:colOff>638175</xdr:colOff>
      <xdr:row>33</xdr:row>
      <xdr:rowOff>123546</xdr:rowOff>
    </xdr:to>
    <xdr:cxnSp macro="">
      <xdr:nvCxnSpPr>
        <xdr:cNvPr id="70" name="直線コネクタ 69"/>
        <xdr:cNvCxnSpPr/>
      </xdr:nvCxnSpPr>
      <xdr:spPr>
        <a:xfrm>
          <a:off x="1130300" y="5719750"/>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4832</xdr:rowOff>
    </xdr:from>
    <xdr:to>
      <xdr:col>6</xdr:col>
      <xdr:colOff>561975</xdr:colOff>
      <xdr:row>33</xdr:row>
      <xdr:rowOff>106432</xdr:rowOff>
    </xdr:to>
    <xdr:sp macro="" textlink="">
      <xdr:nvSpPr>
        <xdr:cNvPr id="80" name="円/楕円 79"/>
        <xdr:cNvSpPr/>
      </xdr:nvSpPr>
      <xdr:spPr>
        <a:xfrm>
          <a:off x="4584700" y="56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27709</xdr:rowOff>
    </xdr:from>
    <xdr:ext cx="534377" cy="259045"/>
    <xdr:sp macro="" textlink="">
      <xdr:nvSpPr>
        <xdr:cNvPr id="81" name="人件費該当値テキスト"/>
        <xdr:cNvSpPr txBox="1"/>
      </xdr:nvSpPr>
      <xdr:spPr>
        <a:xfrm>
          <a:off x="4686300" y="55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93,413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167672</xdr:rowOff>
    </xdr:from>
    <xdr:to>
      <xdr:col>5</xdr:col>
      <xdr:colOff>409575</xdr:colOff>
      <xdr:row>33</xdr:row>
      <xdr:rowOff>97822</xdr:rowOff>
    </xdr:to>
    <xdr:sp macro="" textlink="">
      <xdr:nvSpPr>
        <xdr:cNvPr id="82" name="円/楕円 81"/>
        <xdr:cNvSpPr/>
      </xdr:nvSpPr>
      <xdr:spPr>
        <a:xfrm>
          <a:off x="3746500" y="56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114349</xdr:rowOff>
    </xdr:from>
    <xdr:ext cx="534377" cy="259045"/>
    <xdr:sp macro="" textlink="">
      <xdr:nvSpPr>
        <xdr:cNvPr id="83" name="テキスト ボックス 82"/>
        <xdr:cNvSpPr txBox="1"/>
      </xdr:nvSpPr>
      <xdr:spPr>
        <a:xfrm>
          <a:off x="3530111" y="54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93,865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35598</xdr:rowOff>
    </xdr:from>
    <xdr:to>
      <xdr:col>4</xdr:col>
      <xdr:colOff>206375</xdr:colOff>
      <xdr:row>33</xdr:row>
      <xdr:rowOff>137198</xdr:rowOff>
    </xdr:to>
    <xdr:sp macro="" textlink="">
      <xdr:nvSpPr>
        <xdr:cNvPr id="84" name="円/楕円 83"/>
        <xdr:cNvSpPr/>
      </xdr:nvSpPr>
      <xdr:spPr>
        <a:xfrm>
          <a:off x="2857500" y="56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153725</xdr:rowOff>
    </xdr:from>
    <xdr:ext cx="534377" cy="259045"/>
    <xdr:sp macro="" textlink="">
      <xdr:nvSpPr>
        <xdr:cNvPr id="85" name="テキスト ボックス 84"/>
        <xdr:cNvSpPr txBox="1"/>
      </xdr:nvSpPr>
      <xdr:spPr>
        <a:xfrm>
          <a:off x="2641111" y="54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72746</xdr:rowOff>
    </xdr:from>
    <xdr:to>
      <xdr:col>3</xdr:col>
      <xdr:colOff>3175</xdr:colOff>
      <xdr:row>34</xdr:row>
      <xdr:rowOff>2896</xdr:rowOff>
    </xdr:to>
    <xdr:sp macro="" textlink="">
      <xdr:nvSpPr>
        <xdr:cNvPr id="86" name="円/楕円 85"/>
        <xdr:cNvSpPr/>
      </xdr:nvSpPr>
      <xdr:spPr>
        <a:xfrm>
          <a:off x="1968500" y="57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19423</xdr:rowOff>
    </xdr:from>
    <xdr:ext cx="534377" cy="259045"/>
    <xdr:sp macro="" textlink="">
      <xdr:nvSpPr>
        <xdr:cNvPr id="87" name="テキスト ボックス 86"/>
        <xdr:cNvSpPr txBox="1"/>
      </xdr:nvSpPr>
      <xdr:spPr>
        <a:xfrm>
          <a:off x="1752111" y="550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11100</xdr:rowOff>
    </xdr:from>
    <xdr:to>
      <xdr:col>1</xdr:col>
      <xdr:colOff>485775</xdr:colOff>
      <xdr:row>33</xdr:row>
      <xdr:rowOff>112700</xdr:rowOff>
    </xdr:to>
    <xdr:sp macro="" textlink="">
      <xdr:nvSpPr>
        <xdr:cNvPr id="88" name="円/楕円 87"/>
        <xdr:cNvSpPr/>
      </xdr:nvSpPr>
      <xdr:spPr>
        <a:xfrm>
          <a:off x="1079500" y="56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129227</xdr:rowOff>
    </xdr:from>
    <xdr:ext cx="534377" cy="259045"/>
    <xdr:sp macro="" textlink="">
      <xdr:nvSpPr>
        <xdr:cNvPr id="89" name="テキスト ボックス 88"/>
        <xdr:cNvSpPr txBox="1"/>
      </xdr:nvSpPr>
      <xdr:spPr>
        <a:xfrm>
          <a:off x="863111" y="54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153236</xdr:rowOff>
    </xdr:from>
    <xdr:to>
      <xdr:col>6</xdr:col>
      <xdr:colOff>511175</xdr:colOff>
      <xdr:row>55</xdr:row>
      <xdr:rowOff>3520</xdr:rowOff>
    </xdr:to>
    <xdr:cxnSp macro="">
      <xdr:nvCxnSpPr>
        <xdr:cNvPr id="121" name="直線コネクタ 120"/>
        <xdr:cNvCxnSpPr/>
      </xdr:nvCxnSpPr>
      <xdr:spPr>
        <a:xfrm flipV="1">
          <a:off x="3797300" y="9411536"/>
          <a:ext cx="8382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168111</xdr:rowOff>
    </xdr:from>
    <xdr:to>
      <xdr:col>5</xdr:col>
      <xdr:colOff>358775</xdr:colOff>
      <xdr:row>55</xdr:row>
      <xdr:rowOff>3520</xdr:rowOff>
    </xdr:to>
    <xdr:cxnSp macro="">
      <xdr:nvCxnSpPr>
        <xdr:cNvPr id="124" name="直線コネクタ 123"/>
        <xdr:cNvCxnSpPr/>
      </xdr:nvCxnSpPr>
      <xdr:spPr>
        <a:xfrm>
          <a:off x="2908300" y="942641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168111</xdr:rowOff>
    </xdr:from>
    <xdr:to>
      <xdr:col>4</xdr:col>
      <xdr:colOff>155575</xdr:colOff>
      <xdr:row>55</xdr:row>
      <xdr:rowOff>99222</xdr:rowOff>
    </xdr:to>
    <xdr:cxnSp macro="">
      <xdr:nvCxnSpPr>
        <xdr:cNvPr id="127" name="直線コネクタ 126"/>
        <xdr:cNvCxnSpPr/>
      </xdr:nvCxnSpPr>
      <xdr:spPr>
        <a:xfrm flipV="1">
          <a:off x="2019300" y="9426411"/>
          <a:ext cx="889000" cy="10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91139</xdr:rowOff>
    </xdr:from>
    <xdr:to>
      <xdr:col>2</xdr:col>
      <xdr:colOff>638175</xdr:colOff>
      <xdr:row>55</xdr:row>
      <xdr:rowOff>99222</xdr:rowOff>
    </xdr:to>
    <xdr:cxnSp macro="">
      <xdr:nvCxnSpPr>
        <xdr:cNvPr id="130" name="直線コネクタ 129"/>
        <xdr:cNvCxnSpPr/>
      </xdr:nvCxnSpPr>
      <xdr:spPr>
        <a:xfrm>
          <a:off x="1130300" y="9520889"/>
          <a:ext cx="8890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102436</xdr:rowOff>
    </xdr:from>
    <xdr:to>
      <xdr:col>6</xdr:col>
      <xdr:colOff>561975</xdr:colOff>
      <xdr:row>55</xdr:row>
      <xdr:rowOff>32586</xdr:rowOff>
    </xdr:to>
    <xdr:sp macro="" textlink="">
      <xdr:nvSpPr>
        <xdr:cNvPr id="140" name="円/楕円 139"/>
        <xdr:cNvSpPr/>
      </xdr:nvSpPr>
      <xdr:spPr>
        <a:xfrm>
          <a:off x="4584700" y="93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125313</xdr:rowOff>
    </xdr:from>
    <xdr:ext cx="534377" cy="259045"/>
    <xdr:sp macro="" textlink="">
      <xdr:nvSpPr>
        <xdr:cNvPr id="141" name="物件費該当値テキスト"/>
        <xdr:cNvSpPr txBox="1"/>
      </xdr:nvSpPr>
      <xdr:spPr>
        <a:xfrm>
          <a:off x="4686300" y="921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69,171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124170</xdr:rowOff>
    </xdr:from>
    <xdr:to>
      <xdr:col>5</xdr:col>
      <xdr:colOff>409575</xdr:colOff>
      <xdr:row>55</xdr:row>
      <xdr:rowOff>54320</xdr:rowOff>
    </xdr:to>
    <xdr:sp macro="" textlink="">
      <xdr:nvSpPr>
        <xdr:cNvPr id="142" name="円/楕円 141"/>
        <xdr:cNvSpPr/>
      </xdr:nvSpPr>
      <xdr:spPr>
        <a:xfrm>
          <a:off x="3746500" y="93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45447</xdr:rowOff>
    </xdr:from>
    <xdr:ext cx="534377" cy="259045"/>
    <xdr:sp macro="" textlink="">
      <xdr:nvSpPr>
        <xdr:cNvPr id="143" name="テキスト ボックス 142"/>
        <xdr:cNvSpPr txBox="1"/>
      </xdr:nvSpPr>
      <xdr:spPr>
        <a:xfrm>
          <a:off x="3530111" y="94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117311</xdr:rowOff>
    </xdr:from>
    <xdr:to>
      <xdr:col>4</xdr:col>
      <xdr:colOff>206375</xdr:colOff>
      <xdr:row>55</xdr:row>
      <xdr:rowOff>47461</xdr:rowOff>
    </xdr:to>
    <xdr:sp macro="" textlink="">
      <xdr:nvSpPr>
        <xdr:cNvPr id="144" name="円/楕円 143"/>
        <xdr:cNvSpPr/>
      </xdr:nvSpPr>
      <xdr:spPr>
        <a:xfrm>
          <a:off x="2857500" y="937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63988</xdr:rowOff>
    </xdr:from>
    <xdr:ext cx="534377" cy="259045"/>
    <xdr:sp macro="" textlink="">
      <xdr:nvSpPr>
        <xdr:cNvPr id="145" name="テキスト ボックス 144"/>
        <xdr:cNvSpPr txBox="1"/>
      </xdr:nvSpPr>
      <xdr:spPr>
        <a:xfrm>
          <a:off x="2641111" y="915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48422</xdr:rowOff>
    </xdr:from>
    <xdr:to>
      <xdr:col>3</xdr:col>
      <xdr:colOff>3175</xdr:colOff>
      <xdr:row>55</xdr:row>
      <xdr:rowOff>150022</xdr:rowOff>
    </xdr:to>
    <xdr:sp macro="" textlink="">
      <xdr:nvSpPr>
        <xdr:cNvPr id="146" name="円/楕円 145"/>
        <xdr:cNvSpPr/>
      </xdr:nvSpPr>
      <xdr:spPr>
        <a:xfrm>
          <a:off x="1968500" y="94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166549</xdr:rowOff>
    </xdr:from>
    <xdr:ext cx="534377" cy="259045"/>
    <xdr:sp macro="" textlink="">
      <xdr:nvSpPr>
        <xdr:cNvPr id="147" name="テキスト ボックス 146"/>
        <xdr:cNvSpPr txBox="1"/>
      </xdr:nvSpPr>
      <xdr:spPr>
        <a:xfrm>
          <a:off x="1752111" y="925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40339</xdr:rowOff>
    </xdr:from>
    <xdr:to>
      <xdr:col>1</xdr:col>
      <xdr:colOff>485775</xdr:colOff>
      <xdr:row>55</xdr:row>
      <xdr:rowOff>141939</xdr:rowOff>
    </xdr:to>
    <xdr:sp macro="" textlink="">
      <xdr:nvSpPr>
        <xdr:cNvPr id="148" name="円/楕円 147"/>
        <xdr:cNvSpPr/>
      </xdr:nvSpPr>
      <xdr:spPr>
        <a:xfrm>
          <a:off x="1079500" y="94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158466</xdr:rowOff>
    </xdr:from>
    <xdr:ext cx="534377" cy="259045"/>
    <xdr:sp macro="" textlink="">
      <xdr:nvSpPr>
        <xdr:cNvPr id="149" name="テキスト ボックス 148"/>
        <xdr:cNvSpPr txBox="1"/>
      </xdr:nvSpPr>
      <xdr:spPr>
        <a:xfrm>
          <a:off x="863111" y="924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170920</xdr:rowOff>
    </xdr:from>
    <xdr:to>
      <xdr:col>6</xdr:col>
      <xdr:colOff>511175</xdr:colOff>
      <xdr:row>79</xdr:row>
      <xdr:rowOff>2279</xdr:rowOff>
    </xdr:to>
    <xdr:cxnSp macro="">
      <xdr:nvCxnSpPr>
        <xdr:cNvPr id="180" name="直線コネクタ 179"/>
        <xdr:cNvCxnSpPr/>
      </xdr:nvCxnSpPr>
      <xdr:spPr>
        <a:xfrm flipV="1">
          <a:off x="3797300" y="13544020"/>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2279</xdr:rowOff>
    </xdr:from>
    <xdr:to>
      <xdr:col>5</xdr:col>
      <xdr:colOff>358775</xdr:colOff>
      <xdr:row>79</xdr:row>
      <xdr:rowOff>7798</xdr:rowOff>
    </xdr:to>
    <xdr:cxnSp macro="">
      <xdr:nvCxnSpPr>
        <xdr:cNvPr id="183" name="直線コネクタ 182"/>
        <xdr:cNvCxnSpPr/>
      </xdr:nvCxnSpPr>
      <xdr:spPr>
        <a:xfrm flipV="1">
          <a:off x="2908300" y="13546829"/>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7798</xdr:rowOff>
    </xdr:from>
    <xdr:to>
      <xdr:col>4</xdr:col>
      <xdr:colOff>155575</xdr:colOff>
      <xdr:row>79</xdr:row>
      <xdr:rowOff>8223</xdr:rowOff>
    </xdr:to>
    <xdr:cxnSp macro="">
      <xdr:nvCxnSpPr>
        <xdr:cNvPr id="186" name="直線コネクタ 185"/>
        <xdr:cNvCxnSpPr/>
      </xdr:nvCxnSpPr>
      <xdr:spPr>
        <a:xfrm flipV="1">
          <a:off x="2019300" y="13552348"/>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8223</xdr:rowOff>
    </xdr:from>
    <xdr:to>
      <xdr:col>2</xdr:col>
      <xdr:colOff>638175</xdr:colOff>
      <xdr:row>79</xdr:row>
      <xdr:rowOff>9365</xdr:rowOff>
    </xdr:to>
    <xdr:cxnSp macro="">
      <xdr:nvCxnSpPr>
        <xdr:cNvPr id="189" name="直線コネクタ 188"/>
        <xdr:cNvCxnSpPr/>
      </xdr:nvCxnSpPr>
      <xdr:spPr>
        <a:xfrm flipV="1">
          <a:off x="1130300" y="1355277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120120</xdr:rowOff>
    </xdr:from>
    <xdr:to>
      <xdr:col>6</xdr:col>
      <xdr:colOff>561975</xdr:colOff>
      <xdr:row>79</xdr:row>
      <xdr:rowOff>50270</xdr:rowOff>
    </xdr:to>
    <xdr:sp macro="" textlink="">
      <xdr:nvSpPr>
        <xdr:cNvPr id="199" name="円/楕円 198"/>
        <xdr:cNvSpPr/>
      </xdr:nvSpPr>
      <xdr:spPr>
        <a:xfrm>
          <a:off x="4584700" y="134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35047</xdr:rowOff>
    </xdr:from>
    <xdr:ext cx="469744" cy="259045"/>
    <xdr:sp macro="" textlink="">
      <xdr:nvSpPr>
        <xdr:cNvPr id="200" name="維持補修費該当値テキスト"/>
        <xdr:cNvSpPr txBox="1"/>
      </xdr:nvSpPr>
      <xdr:spPr>
        <a:xfrm>
          <a:off x="4686300" y="134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122929</xdr:rowOff>
    </xdr:from>
    <xdr:to>
      <xdr:col>5</xdr:col>
      <xdr:colOff>409575</xdr:colOff>
      <xdr:row>79</xdr:row>
      <xdr:rowOff>53079</xdr:rowOff>
    </xdr:to>
    <xdr:sp macro="" textlink="">
      <xdr:nvSpPr>
        <xdr:cNvPr id="201" name="円/楕円 200"/>
        <xdr:cNvSpPr/>
      </xdr:nvSpPr>
      <xdr:spPr>
        <a:xfrm>
          <a:off x="3746500" y="134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44206</xdr:rowOff>
    </xdr:from>
    <xdr:ext cx="469744" cy="259045"/>
    <xdr:sp macro="" textlink="">
      <xdr:nvSpPr>
        <xdr:cNvPr id="202" name="テキスト ボックス 201"/>
        <xdr:cNvSpPr txBox="1"/>
      </xdr:nvSpPr>
      <xdr:spPr>
        <a:xfrm>
          <a:off x="3562427" y="1358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128448</xdr:rowOff>
    </xdr:from>
    <xdr:to>
      <xdr:col>4</xdr:col>
      <xdr:colOff>206375</xdr:colOff>
      <xdr:row>79</xdr:row>
      <xdr:rowOff>58598</xdr:rowOff>
    </xdr:to>
    <xdr:sp macro="" textlink="">
      <xdr:nvSpPr>
        <xdr:cNvPr id="203" name="円/楕円 202"/>
        <xdr:cNvSpPr/>
      </xdr:nvSpPr>
      <xdr:spPr>
        <a:xfrm>
          <a:off x="2857500" y="135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49725</xdr:rowOff>
    </xdr:from>
    <xdr:ext cx="469744" cy="259045"/>
    <xdr:sp macro="" textlink="">
      <xdr:nvSpPr>
        <xdr:cNvPr id="204" name="テキスト ボックス 203"/>
        <xdr:cNvSpPr txBox="1"/>
      </xdr:nvSpPr>
      <xdr:spPr>
        <a:xfrm>
          <a:off x="2673427" y="135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128873</xdr:rowOff>
    </xdr:from>
    <xdr:to>
      <xdr:col>3</xdr:col>
      <xdr:colOff>3175</xdr:colOff>
      <xdr:row>79</xdr:row>
      <xdr:rowOff>59023</xdr:rowOff>
    </xdr:to>
    <xdr:sp macro="" textlink="">
      <xdr:nvSpPr>
        <xdr:cNvPr id="205" name="円/楕円 204"/>
        <xdr:cNvSpPr/>
      </xdr:nvSpPr>
      <xdr:spPr>
        <a:xfrm>
          <a:off x="1968500" y="135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50150</xdr:rowOff>
    </xdr:from>
    <xdr:ext cx="469744" cy="259045"/>
    <xdr:sp macro="" textlink="">
      <xdr:nvSpPr>
        <xdr:cNvPr id="206" name="テキスト ボックス 205"/>
        <xdr:cNvSpPr txBox="1"/>
      </xdr:nvSpPr>
      <xdr:spPr>
        <a:xfrm>
          <a:off x="1784427" y="1359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130015</xdr:rowOff>
    </xdr:from>
    <xdr:to>
      <xdr:col>1</xdr:col>
      <xdr:colOff>485775</xdr:colOff>
      <xdr:row>79</xdr:row>
      <xdr:rowOff>60165</xdr:rowOff>
    </xdr:to>
    <xdr:sp macro="" textlink="">
      <xdr:nvSpPr>
        <xdr:cNvPr id="207" name="円/楕円 206"/>
        <xdr:cNvSpPr/>
      </xdr:nvSpPr>
      <xdr:spPr>
        <a:xfrm>
          <a:off x="1079500" y="135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51292</xdr:rowOff>
    </xdr:from>
    <xdr:ext cx="469744" cy="259045"/>
    <xdr:sp macro="" textlink="">
      <xdr:nvSpPr>
        <xdr:cNvPr id="208" name="テキスト ボックス 207"/>
        <xdr:cNvSpPr txBox="1"/>
      </xdr:nvSpPr>
      <xdr:spPr>
        <a:xfrm>
          <a:off x="895427" y="135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101050</xdr:rowOff>
    </xdr:from>
    <xdr:to>
      <xdr:col>6</xdr:col>
      <xdr:colOff>511175</xdr:colOff>
      <xdr:row>97</xdr:row>
      <xdr:rowOff>164013</xdr:rowOff>
    </xdr:to>
    <xdr:cxnSp macro="">
      <xdr:nvCxnSpPr>
        <xdr:cNvPr id="240" name="直線コネクタ 239"/>
        <xdr:cNvCxnSpPr/>
      </xdr:nvCxnSpPr>
      <xdr:spPr>
        <a:xfrm flipV="1">
          <a:off x="3797300" y="16731700"/>
          <a:ext cx="838200" cy="6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130001</xdr:rowOff>
    </xdr:from>
    <xdr:to>
      <xdr:col>5</xdr:col>
      <xdr:colOff>358775</xdr:colOff>
      <xdr:row>97</xdr:row>
      <xdr:rowOff>164013</xdr:rowOff>
    </xdr:to>
    <xdr:cxnSp macro="">
      <xdr:nvCxnSpPr>
        <xdr:cNvPr id="243" name="直線コネクタ 242"/>
        <xdr:cNvCxnSpPr/>
      </xdr:nvCxnSpPr>
      <xdr:spPr>
        <a:xfrm>
          <a:off x="2908300" y="16760651"/>
          <a:ext cx="889000" cy="3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130001</xdr:rowOff>
    </xdr:from>
    <xdr:to>
      <xdr:col>4</xdr:col>
      <xdr:colOff>155575</xdr:colOff>
      <xdr:row>98</xdr:row>
      <xdr:rowOff>68001</xdr:rowOff>
    </xdr:to>
    <xdr:cxnSp macro="">
      <xdr:nvCxnSpPr>
        <xdr:cNvPr id="246" name="直線コネクタ 245"/>
        <xdr:cNvCxnSpPr/>
      </xdr:nvCxnSpPr>
      <xdr:spPr>
        <a:xfrm flipV="1">
          <a:off x="2019300" y="16760651"/>
          <a:ext cx="889000" cy="10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68001</xdr:rowOff>
    </xdr:from>
    <xdr:to>
      <xdr:col>2</xdr:col>
      <xdr:colOff>638175</xdr:colOff>
      <xdr:row>98</xdr:row>
      <xdr:rowOff>98765</xdr:rowOff>
    </xdr:to>
    <xdr:cxnSp macro="">
      <xdr:nvCxnSpPr>
        <xdr:cNvPr id="249" name="直線コネクタ 248"/>
        <xdr:cNvCxnSpPr/>
      </xdr:nvCxnSpPr>
      <xdr:spPr>
        <a:xfrm flipV="1">
          <a:off x="1130300" y="16870101"/>
          <a:ext cx="889000" cy="3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50250</xdr:rowOff>
    </xdr:from>
    <xdr:to>
      <xdr:col>6</xdr:col>
      <xdr:colOff>561975</xdr:colOff>
      <xdr:row>97</xdr:row>
      <xdr:rowOff>151850</xdr:rowOff>
    </xdr:to>
    <xdr:sp macro="" textlink="">
      <xdr:nvSpPr>
        <xdr:cNvPr id="259" name="円/楕円 258"/>
        <xdr:cNvSpPr/>
      </xdr:nvSpPr>
      <xdr:spPr>
        <a:xfrm>
          <a:off x="4584700" y="166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28677</xdr:rowOff>
    </xdr:from>
    <xdr:ext cx="534377" cy="259045"/>
    <xdr:sp macro="" textlink="">
      <xdr:nvSpPr>
        <xdr:cNvPr id="260" name="扶助費該当値テキスト"/>
        <xdr:cNvSpPr txBox="1"/>
      </xdr:nvSpPr>
      <xdr:spPr>
        <a:xfrm>
          <a:off x="4686300" y="1665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113213</xdr:rowOff>
    </xdr:from>
    <xdr:to>
      <xdr:col>5</xdr:col>
      <xdr:colOff>409575</xdr:colOff>
      <xdr:row>98</xdr:row>
      <xdr:rowOff>43363</xdr:rowOff>
    </xdr:to>
    <xdr:sp macro="" textlink="">
      <xdr:nvSpPr>
        <xdr:cNvPr id="261" name="円/楕円 260"/>
        <xdr:cNvSpPr/>
      </xdr:nvSpPr>
      <xdr:spPr>
        <a:xfrm>
          <a:off x="3746500" y="167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34490</xdr:rowOff>
    </xdr:from>
    <xdr:ext cx="534377" cy="259045"/>
    <xdr:sp macro="" textlink="">
      <xdr:nvSpPr>
        <xdr:cNvPr id="262" name="テキスト ボックス 261"/>
        <xdr:cNvSpPr txBox="1"/>
      </xdr:nvSpPr>
      <xdr:spPr>
        <a:xfrm>
          <a:off x="3530111" y="168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79201</xdr:rowOff>
    </xdr:from>
    <xdr:to>
      <xdr:col>4</xdr:col>
      <xdr:colOff>206375</xdr:colOff>
      <xdr:row>98</xdr:row>
      <xdr:rowOff>9351</xdr:rowOff>
    </xdr:to>
    <xdr:sp macro="" textlink="">
      <xdr:nvSpPr>
        <xdr:cNvPr id="263" name="円/楕円 262"/>
        <xdr:cNvSpPr/>
      </xdr:nvSpPr>
      <xdr:spPr>
        <a:xfrm>
          <a:off x="2857500" y="167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478</xdr:rowOff>
    </xdr:from>
    <xdr:ext cx="534377" cy="259045"/>
    <xdr:sp macro="" textlink="">
      <xdr:nvSpPr>
        <xdr:cNvPr id="264" name="テキスト ボックス 263"/>
        <xdr:cNvSpPr txBox="1"/>
      </xdr:nvSpPr>
      <xdr:spPr>
        <a:xfrm>
          <a:off x="2641111" y="168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17201</xdr:rowOff>
    </xdr:from>
    <xdr:to>
      <xdr:col>3</xdr:col>
      <xdr:colOff>3175</xdr:colOff>
      <xdr:row>98</xdr:row>
      <xdr:rowOff>118801</xdr:rowOff>
    </xdr:to>
    <xdr:sp macro="" textlink="">
      <xdr:nvSpPr>
        <xdr:cNvPr id="265" name="円/楕円 264"/>
        <xdr:cNvSpPr/>
      </xdr:nvSpPr>
      <xdr:spPr>
        <a:xfrm>
          <a:off x="1968500" y="1681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109928</xdr:rowOff>
    </xdr:from>
    <xdr:ext cx="534377" cy="259045"/>
    <xdr:sp macro="" textlink="">
      <xdr:nvSpPr>
        <xdr:cNvPr id="266" name="テキスト ボックス 265"/>
        <xdr:cNvSpPr txBox="1"/>
      </xdr:nvSpPr>
      <xdr:spPr>
        <a:xfrm>
          <a:off x="1752111" y="1691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47965</xdr:rowOff>
    </xdr:from>
    <xdr:to>
      <xdr:col>1</xdr:col>
      <xdr:colOff>485775</xdr:colOff>
      <xdr:row>98</xdr:row>
      <xdr:rowOff>149565</xdr:rowOff>
    </xdr:to>
    <xdr:sp macro="" textlink="">
      <xdr:nvSpPr>
        <xdr:cNvPr id="267" name="円/楕円 266"/>
        <xdr:cNvSpPr/>
      </xdr:nvSpPr>
      <xdr:spPr>
        <a:xfrm>
          <a:off x="1079500" y="168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140692</xdr:rowOff>
    </xdr:from>
    <xdr:ext cx="534377" cy="259045"/>
    <xdr:sp macro="" textlink="">
      <xdr:nvSpPr>
        <xdr:cNvPr id="268" name="テキスト ボックス 267"/>
        <xdr:cNvSpPr txBox="1"/>
      </xdr:nvSpPr>
      <xdr:spPr>
        <a:xfrm>
          <a:off x="863111" y="169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35890</xdr:rowOff>
    </xdr:from>
    <xdr:to>
      <xdr:col>15</xdr:col>
      <xdr:colOff>180975</xdr:colOff>
      <xdr:row>37</xdr:row>
      <xdr:rowOff>41923</xdr:rowOff>
    </xdr:to>
    <xdr:cxnSp macro="">
      <xdr:nvCxnSpPr>
        <xdr:cNvPr id="297" name="直線コネクタ 296"/>
        <xdr:cNvCxnSpPr/>
      </xdr:nvCxnSpPr>
      <xdr:spPr>
        <a:xfrm flipV="1">
          <a:off x="9639300" y="637954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41923</xdr:rowOff>
    </xdr:from>
    <xdr:to>
      <xdr:col>14</xdr:col>
      <xdr:colOff>28575</xdr:colOff>
      <xdr:row>37</xdr:row>
      <xdr:rowOff>92558</xdr:rowOff>
    </xdr:to>
    <xdr:cxnSp macro="">
      <xdr:nvCxnSpPr>
        <xdr:cNvPr id="300" name="直線コネクタ 299"/>
        <xdr:cNvCxnSpPr/>
      </xdr:nvCxnSpPr>
      <xdr:spPr>
        <a:xfrm flipV="1">
          <a:off x="8750300" y="6385573"/>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92558</xdr:rowOff>
    </xdr:from>
    <xdr:to>
      <xdr:col>12</xdr:col>
      <xdr:colOff>511175</xdr:colOff>
      <xdr:row>37</xdr:row>
      <xdr:rowOff>135611</xdr:rowOff>
    </xdr:to>
    <xdr:cxnSp macro="">
      <xdr:nvCxnSpPr>
        <xdr:cNvPr id="303" name="直線コネクタ 302"/>
        <xdr:cNvCxnSpPr/>
      </xdr:nvCxnSpPr>
      <xdr:spPr>
        <a:xfrm flipV="1">
          <a:off x="7861300" y="6436208"/>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131597</xdr:rowOff>
    </xdr:from>
    <xdr:to>
      <xdr:col>11</xdr:col>
      <xdr:colOff>307975</xdr:colOff>
      <xdr:row>37</xdr:row>
      <xdr:rowOff>135611</xdr:rowOff>
    </xdr:to>
    <xdr:cxnSp macro="">
      <xdr:nvCxnSpPr>
        <xdr:cNvPr id="306" name="直線コネクタ 305"/>
        <xdr:cNvCxnSpPr/>
      </xdr:nvCxnSpPr>
      <xdr:spPr>
        <a:xfrm>
          <a:off x="6972300" y="6475247"/>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156540</xdr:rowOff>
    </xdr:from>
    <xdr:to>
      <xdr:col>15</xdr:col>
      <xdr:colOff>231775</xdr:colOff>
      <xdr:row>37</xdr:row>
      <xdr:rowOff>86690</xdr:rowOff>
    </xdr:to>
    <xdr:sp macro="" textlink="">
      <xdr:nvSpPr>
        <xdr:cNvPr id="316" name="円/楕円 315"/>
        <xdr:cNvSpPr/>
      </xdr:nvSpPr>
      <xdr:spPr>
        <a:xfrm>
          <a:off x="10426700" y="63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71467</xdr:rowOff>
    </xdr:from>
    <xdr:ext cx="534377" cy="259045"/>
    <xdr:sp macro="" textlink="">
      <xdr:nvSpPr>
        <xdr:cNvPr id="317" name="補助費等該当値テキスト"/>
        <xdr:cNvSpPr txBox="1"/>
      </xdr:nvSpPr>
      <xdr:spPr>
        <a:xfrm>
          <a:off x="10528300" y="62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162573</xdr:rowOff>
    </xdr:from>
    <xdr:to>
      <xdr:col>14</xdr:col>
      <xdr:colOff>79375</xdr:colOff>
      <xdr:row>37</xdr:row>
      <xdr:rowOff>92723</xdr:rowOff>
    </xdr:to>
    <xdr:sp macro="" textlink="">
      <xdr:nvSpPr>
        <xdr:cNvPr id="318" name="円/楕円 317"/>
        <xdr:cNvSpPr/>
      </xdr:nvSpPr>
      <xdr:spPr>
        <a:xfrm>
          <a:off x="9588500" y="63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83850</xdr:rowOff>
    </xdr:from>
    <xdr:ext cx="534377" cy="259045"/>
    <xdr:sp macro="" textlink="">
      <xdr:nvSpPr>
        <xdr:cNvPr id="319" name="テキスト ボックス 318"/>
        <xdr:cNvSpPr txBox="1"/>
      </xdr:nvSpPr>
      <xdr:spPr>
        <a:xfrm>
          <a:off x="9372111" y="6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41758</xdr:rowOff>
    </xdr:from>
    <xdr:to>
      <xdr:col>12</xdr:col>
      <xdr:colOff>561975</xdr:colOff>
      <xdr:row>37</xdr:row>
      <xdr:rowOff>143358</xdr:rowOff>
    </xdr:to>
    <xdr:sp macro="" textlink="">
      <xdr:nvSpPr>
        <xdr:cNvPr id="320" name="円/楕円 319"/>
        <xdr:cNvSpPr/>
      </xdr:nvSpPr>
      <xdr:spPr>
        <a:xfrm>
          <a:off x="8699500" y="63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134485</xdr:rowOff>
    </xdr:from>
    <xdr:ext cx="534377" cy="259045"/>
    <xdr:sp macro="" textlink="">
      <xdr:nvSpPr>
        <xdr:cNvPr id="321" name="テキスト ボックス 320"/>
        <xdr:cNvSpPr txBox="1"/>
      </xdr:nvSpPr>
      <xdr:spPr>
        <a:xfrm>
          <a:off x="8483111" y="64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84811</xdr:rowOff>
    </xdr:from>
    <xdr:to>
      <xdr:col>11</xdr:col>
      <xdr:colOff>358775</xdr:colOff>
      <xdr:row>38</xdr:row>
      <xdr:rowOff>14960</xdr:rowOff>
    </xdr:to>
    <xdr:sp macro="" textlink="">
      <xdr:nvSpPr>
        <xdr:cNvPr id="322" name="円/楕円 321"/>
        <xdr:cNvSpPr/>
      </xdr:nvSpPr>
      <xdr:spPr>
        <a:xfrm>
          <a:off x="7810500" y="6428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6087</xdr:rowOff>
    </xdr:from>
    <xdr:ext cx="534377" cy="259045"/>
    <xdr:sp macro="" textlink="">
      <xdr:nvSpPr>
        <xdr:cNvPr id="323" name="テキスト ボックス 322"/>
        <xdr:cNvSpPr txBox="1"/>
      </xdr:nvSpPr>
      <xdr:spPr>
        <a:xfrm>
          <a:off x="7594111" y="652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80797</xdr:rowOff>
    </xdr:from>
    <xdr:to>
      <xdr:col>10</xdr:col>
      <xdr:colOff>155575</xdr:colOff>
      <xdr:row>38</xdr:row>
      <xdr:rowOff>10947</xdr:rowOff>
    </xdr:to>
    <xdr:sp macro="" textlink="">
      <xdr:nvSpPr>
        <xdr:cNvPr id="324" name="円/楕円 323"/>
        <xdr:cNvSpPr/>
      </xdr:nvSpPr>
      <xdr:spPr>
        <a:xfrm>
          <a:off x="6921500" y="64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2074</xdr:rowOff>
    </xdr:from>
    <xdr:ext cx="534377" cy="259045"/>
    <xdr:sp macro="" textlink="">
      <xdr:nvSpPr>
        <xdr:cNvPr id="325" name="テキスト ボックス 324"/>
        <xdr:cNvSpPr txBox="1"/>
      </xdr:nvSpPr>
      <xdr:spPr>
        <a:xfrm>
          <a:off x="6705111" y="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153241</xdr:rowOff>
    </xdr:from>
    <xdr:to>
      <xdr:col>15</xdr:col>
      <xdr:colOff>180975</xdr:colOff>
      <xdr:row>56</xdr:row>
      <xdr:rowOff>94788</xdr:rowOff>
    </xdr:to>
    <xdr:cxnSp macro="">
      <xdr:nvCxnSpPr>
        <xdr:cNvPr id="354" name="直線コネクタ 353"/>
        <xdr:cNvCxnSpPr/>
      </xdr:nvCxnSpPr>
      <xdr:spPr>
        <a:xfrm flipV="1">
          <a:off x="9639300" y="9411541"/>
          <a:ext cx="838200" cy="28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105311</xdr:rowOff>
    </xdr:from>
    <xdr:to>
      <xdr:col>14</xdr:col>
      <xdr:colOff>28575</xdr:colOff>
      <xdr:row>56</xdr:row>
      <xdr:rowOff>94788</xdr:rowOff>
    </xdr:to>
    <xdr:cxnSp macro="">
      <xdr:nvCxnSpPr>
        <xdr:cNvPr id="357" name="直線コネクタ 356"/>
        <xdr:cNvCxnSpPr/>
      </xdr:nvCxnSpPr>
      <xdr:spPr>
        <a:xfrm>
          <a:off x="8750300" y="9363611"/>
          <a:ext cx="889000" cy="33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117350</xdr:rowOff>
    </xdr:from>
    <xdr:to>
      <xdr:col>12</xdr:col>
      <xdr:colOff>511175</xdr:colOff>
      <xdr:row>54</xdr:row>
      <xdr:rowOff>105311</xdr:rowOff>
    </xdr:to>
    <xdr:cxnSp macro="">
      <xdr:nvCxnSpPr>
        <xdr:cNvPr id="360" name="直線コネクタ 359"/>
        <xdr:cNvCxnSpPr/>
      </xdr:nvCxnSpPr>
      <xdr:spPr>
        <a:xfrm>
          <a:off x="7861300" y="9032750"/>
          <a:ext cx="889000" cy="3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117350</xdr:rowOff>
    </xdr:from>
    <xdr:to>
      <xdr:col>11</xdr:col>
      <xdr:colOff>307975</xdr:colOff>
      <xdr:row>54</xdr:row>
      <xdr:rowOff>70228</xdr:rowOff>
    </xdr:to>
    <xdr:cxnSp macro="">
      <xdr:nvCxnSpPr>
        <xdr:cNvPr id="363" name="直線コネクタ 362"/>
        <xdr:cNvCxnSpPr/>
      </xdr:nvCxnSpPr>
      <xdr:spPr>
        <a:xfrm flipV="1">
          <a:off x="6972300" y="9032750"/>
          <a:ext cx="889000" cy="29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102441</xdr:rowOff>
    </xdr:from>
    <xdr:to>
      <xdr:col>15</xdr:col>
      <xdr:colOff>231775</xdr:colOff>
      <xdr:row>55</xdr:row>
      <xdr:rowOff>32591</xdr:rowOff>
    </xdr:to>
    <xdr:sp macro="" textlink="">
      <xdr:nvSpPr>
        <xdr:cNvPr id="373" name="円/楕円 372"/>
        <xdr:cNvSpPr/>
      </xdr:nvSpPr>
      <xdr:spPr>
        <a:xfrm>
          <a:off x="10426700" y="93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125318</xdr:rowOff>
    </xdr:from>
    <xdr:ext cx="534377" cy="259045"/>
    <xdr:sp macro="" textlink="">
      <xdr:nvSpPr>
        <xdr:cNvPr id="374" name="普通建設事業費該当値テキスト"/>
        <xdr:cNvSpPr txBox="1"/>
      </xdr:nvSpPr>
      <xdr:spPr>
        <a:xfrm>
          <a:off x="10528300" y="92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98,223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43988</xdr:rowOff>
    </xdr:from>
    <xdr:to>
      <xdr:col>14</xdr:col>
      <xdr:colOff>79375</xdr:colOff>
      <xdr:row>56</xdr:row>
      <xdr:rowOff>145588</xdr:rowOff>
    </xdr:to>
    <xdr:sp macro="" textlink="">
      <xdr:nvSpPr>
        <xdr:cNvPr id="375" name="円/楕円 374"/>
        <xdr:cNvSpPr/>
      </xdr:nvSpPr>
      <xdr:spPr>
        <a:xfrm>
          <a:off x="9588500" y="96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136715</xdr:rowOff>
    </xdr:from>
    <xdr:ext cx="534377" cy="259045"/>
    <xdr:sp macro="" textlink="">
      <xdr:nvSpPr>
        <xdr:cNvPr id="376" name="テキスト ボックス 375"/>
        <xdr:cNvSpPr txBox="1"/>
      </xdr:nvSpPr>
      <xdr:spPr>
        <a:xfrm>
          <a:off x="9372111" y="973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54511</xdr:rowOff>
    </xdr:from>
    <xdr:to>
      <xdr:col>12</xdr:col>
      <xdr:colOff>561975</xdr:colOff>
      <xdr:row>54</xdr:row>
      <xdr:rowOff>156111</xdr:rowOff>
    </xdr:to>
    <xdr:sp macro="" textlink="">
      <xdr:nvSpPr>
        <xdr:cNvPr id="377" name="円/楕円 376"/>
        <xdr:cNvSpPr/>
      </xdr:nvSpPr>
      <xdr:spPr>
        <a:xfrm>
          <a:off x="8699500" y="931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1188</xdr:rowOff>
    </xdr:from>
    <xdr:ext cx="599010" cy="259045"/>
    <xdr:sp macro="" textlink="">
      <xdr:nvSpPr>
        <xdr:cNvPr id="378" name="テキスト ボックス 377"/>
        <xdr:cNvSpPr txBox="1"/>
      </xdr:nvSpPr>
      <xdr:spPr>
        <a:xfrm>
          <a:off x="8450794" y="908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104,513</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66550</xdr:rowOff>
    </xdr:from>
    <xdr:to>
      <xdr:col>11</xdr:col>
      <xdr:colOff>358775</xdr:colOff>
      <xdr:row>52</xdr:row>
      <xdr:rowOff>168150</xdr:rowOff>
    </xdr:to>
    <xdr:sp macro="" textlink="">
      <xdr:nvSpPr>
        <xdr:cNvPr id="379" name="円/楕円 378"/>
        <xdr:cNvSpPr/>
      </xdr:nvSpPr>
      <xdr:spPr>
        <a:xfrm>
          <a:off x="7810500" y="898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13227</xdr:rowOff>
    </xdr:from>
    <xdr:ext cx="599010" cy="259045"/>
    <xdr:sp macro="" textlink="">
      <xdr:nvSpPr>
        <xdr:cNvPr id="380" name="テキスト ボックス 379"/>
        <xdr:cNvSpPr txBox="1"/>
      </xdr:nvSpPr>
      <xdr:spPr>
        <a:xfrm>
          <a:off x="7561794" y="875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147,933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19428</xdr:rowOff>
    </xdr:from>
    <xdr:to>
      <xdr:col>10</xdr:col>
      <xdr:colOff>155575</xdr:colOff>
      <xdr:row>54</xdr:row>
      <xdr:rowOff>121028</xdr:rowOff>
    </xdr:to>
    <xdr:sp macro="" textlink="">
      <xdr:nvSpPr>
        <xdr:cNvPr id="381" name="円/楕円 380"/>
        <xdr:cNvSpPr/>
      </xdr:nvSpPr>
      <xdr:spPr>
        <a:xfrm>
          <a:off x="6921500" y="92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137555</xdr:rowOff>
    </xdr:from>
    <xdr:ext cx="599010" cy="259045"/>
    <xdr:sp macro="" textlink="">
      <xdr:nvSpPr>
        <xdr:cNvPr id="382" name="テキスト ボックス 381"/>
        <xdr:cNvSpPr txBox="1"/>
      </xdr:nvSpPr>
      <xdr:spPr>
        <a:xfrm>
          <a:off x="6672794" y="905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134252</xdr:rowOff>
    </xdr:from>
    <xdr:to>
      <xdr:col>15</xdr:col>
      <xdr:colOff>180975</xdr:colOff>
      <xdr:row>78</xdr:row>
      <xdr:rowOff>8559</xdr:rowOff>
    </xdr:to>
    <xdr:cxnSp macro="">
      <xdr:nvCxnSpPr>
        <xdr:cNvPr id="411" name="直線コネクタ 410"/>
        <xdr:cNvCxnSpPr/>
      </xdr:nvCxnSpPr>
      <xdr:spPr>
        <a:xfrm>
          <a:off x="9639300" y="13164452"/>
          <a:ext cx="838200" cy="2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134252</xdr:rowOff>
    </xdr:from>
    <xdr:to>
      <xdr:col>14</xdr:col>
      <xdr:colOff>28575</xdr:colOff>
      <xdr:row>76</xdr:row>
      <xdr:rowOff>171419</xdr:rowOff>
    </xdr:to>
    <xdr:cxnSp macro="">
      <xdr:nvCxnSpPr>
        <xdr:cNvPr id="414" name="直線コネクタ 413"/>
        <xdr:cNvCxnSpPr/>
      </xdr:nvCxnSpPr>
      <xdr:spPr>
        <a:xfrm flipV="1">
          <a:off x="8750300" y="13164452"/>
          <a:ext cx="889000" cy="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129209</xdr:rowOff>
    </xdr:from>
    <xdr:to>
      <xdr:col>15</xdr:col>
      <xdr:colOff>231775</xdr:colOff>
      <xdr:row>78</xdr:row>
      <xdr:rowOff>59359</xdr:rowOff>
    </xdr:to>
    <xdr:sp macro="" textlink="">
      <xdr:nvSpPr>
        <xdr:cNvPr id="424" name="円/楕円 423"/>
        <xdr:cNvSpPr/>
      </xdr:nvSpPr>
      <xdr:spPr>
        <a:xfrm>
          <a:off x="10426700" y="133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107636</xdr:rowOff>
    </xdr:from>
    <xdr:ext cx="534377" cy="259045"/>
    <xdr:sp macro="" textlink="">
      <xdr:nvSpPr>
        <xdr:cNvPr id="425" name="普通建設事業費 （ うち新規整備　）該当値テキスト"/>
        <xdr:cNvSpPr txBox="1"/>
      </xdr:nvSpPr>
      <xdr:spPr>
        <a:xfrm>
          <a:off x="10528300" y="133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83452</xdr:rowOff>
    </xdr:from>
    <xdr:to>
      <xdr:col>14</xdr:col>
      <xdr:colOff>79375</xdr:colOff>
      <xdr:row>77</xdr:row>
      <xdr:rowOff>13602</xdr:rowOff>
    </xdr:to>
    <xdr:sp macro="" textlink="">
      <xdr:nvSpPr>
        <xdr:cNvPr id="426" name="円/楕円 425"/>
        <xdr:cNvSpPr/>
      </xdr:nvSpPr>
      <xdr:spPr>
        <a:xfrm>
          <a:off x="9588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4729</xdr:rowOff>
    </xdr:from>
    <xdr:ext cx="534377" cy="259045"/>
    <xdr:sp macro="" textlink="">
      <xdr:nvSpPr>
        <xdr:cNvPr id="427" name="テキスト ボックス 426"/>
        <xdr:cNvSpPr txBox="1"/>
      </xdr:nvSpPr>
      <xdr:spPr>
        <a:xfrm>
          <a:off x="9372111" y="132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120619</xdr:rowOff>
    </xdr:from>
    <xdr:to>
      <xdr:col>12</xdr:col>
      <xdr:colOff>561975</xdr:colOff>
      <xdr:row>77</xdr:row>
      <xdr:rowOff>50769</xdr:rowOff>
    </xdr:to>
    <xdr:sp macro="" textlink="">
      <xdr:nvSpPr>
        <xdr:cNvPr id="428" name="円/楕円 427"/>
        <xdr:cNvSpPr/>
      </xdr:nvSpPr>
      <xdr:spPr>
        <a:xfrm>
          <a:off x="8699500" y="131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41896</xdr:rowOff>
    </xdr:from>
    <xdr:ext cx="534377" cy="259045"/>
    <xdr:sp macro="" textlink="">
      <xdr:nvSpPr>
        <xdr:cNvPr id="429" name="テキスト ボックス 428"/>
        <xdr:cNvSpPr txBox="1"/>
      </xdr:nvSpPr>
      <xdr:spPr>
        <a:xfrm>
          <a:off x="8483111" y="132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84710</xdr:rowOff>
    </xdr:from>
    <xdr:to>
      <xdr:col>15</xdr:col>
      <xdr:colOff>180975</xdr:colOff>
      <xdr:row>96</xdr:row>
      <xdr:rowOff>135077</xdr:rowOff>
    </xdr:to>
    <xdr:cxnSp macro="">
      <xdr:nvCxnSpPr>
        <xdr:cNvPr id="458" name="直線コネクタ 457"/>
        <xdr:cNvCxnSpPr/>
      </xdr:nvCxnSpPr>
      <xdr:spPr>
        <a:xfrm flipV="1">
          <a:off x="9639300" y="16029560"/>
          <a:ext cx="838200" cy="56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126454</xdr:rowOff>
    </xdr:from>
    <xdr:to>
      <xdr:col>14</xdr:col>
      <xdr:colOff>28575</xdr:colOff>
      <xdr:row>96</xdr:row>
      <xdr:rowOff>135077</xdr:rowOff>
    </xdr:to>
    <xdr:cxnSp macro="">
      <xdr:nvCxnSpPr>
        <xdr:cNvPr id="461" name="直線コネクタ 460"/>
        <xdr:cNvCxnSpPr/>
      </xdr:nvCxnSpPr>
      <xdr:spPr>
        <a:xfrm>
          <a:off x="8750300" y="16071304"/>
          <a:ext cx="889000" cy="5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33910</xdr:rowOff>
    </xdr:from>
    <xdr:to>
      <xdr:col>15</xdr:col>
      <xdr:colOff>231775</xdr:colOff>
      <xdr:row>93</xdr:row>
      <xdr:rowOff>135510</xdr:rowOff>
    </xdr:to>
    <xdr:sp macro="" textlink="">
      <xdr:nvSpPr>
        <xdr:cNvPr id="471" name="円/楕円 470"/>
        <xdr:cNvSpPr/>
      </xdr:nvSpPr>
      <xdr:spPr>
        <a:xfrm>
          <a:off x="10426700" y="159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56787</xdr:rowOff>
    </xdr:from>
    <xdr:ext cx="534377" cy="259045"/>
    <xdr:sp macro="" textlink="">
      <xdr:nvSpPr>
        <xdr:cNvPr id="472" name="普通建設事業費 （ うち更新整備　）該当値テキスト"/>
        <xdr:cNvSpPr txBox="1"/>
      </xdr:nvSpPr>
      <xdr:spPr>
        <a:xfrm>
          <a:off x="10528300" y="158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84277</xdr:rowOff>
    </xdr:from>
    <xdr:to>
      <xdr:col>14</xdr:col>
      <xdr:colOff>79375</xdr:colOff>
      <xdr:row>97</xdr:row>
      <xdr:rowOff>14427</xdr:rowOff>
    </xdr:to>
    <xdr:sp macro="" textlink="">
      <xdr:nvSpPr>
        <xdr:cNvPr id="473" name="円/楕円 472"/>
        <xdr:cNvSpPr/>
      </xdr:nvSpPr>
      <xdr:spPr>
        <a:xfrm>
          <a:off x="9588500" y="165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30954</xdr:rowOff>
    </xdr:from>
    <xdr:ext cx="534377" cy="259045"/>
    <xdr:sp macro="" textlink="">
      <xdr:nvSpPr>
        <xdr:cNvPr id="474" name="テキスト ボックス 473"/>
        <xdr:cNvSpPr txBox="1"/>
      </xdr:nvSpPr>
      <xdr:spPr>
        <a:xfrm>
          <a:off x="9372111" y="163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75654</xdr:rowOff>
    </xdr:from>
    <xdr:to>
      <xdr:col>12</xdr:col>
      <xdr:colOff>561975</xdr:colOff>
      <xdr:row>94</xdr:row>
      <xdr:rowOff>5804</xdr:rowOff>
    </xdr:to>
    <xdr:sp macro="" textlink="">
      <xdr:nvSpPr>
        <xdr:cNvPr id="475" name="円/楕円 474"/>
        <xdr:cNvSpPr/>
      </xdr:nvSpPr>
      <xdr:spPr>
        <a:xfrm>
          <a:off x="8699500" y="160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22331</xdr:rowOff>
    </xdr:from>
    <xdr:ext cx="534377" cy="259045"/>
    <xdr:sp macro="" textlink="">
      <xdr:nvSpPr>
        <xdr:cNvPr id="476" name="テキスト ボックス 475"/>
        <xdr:cNvSpPr txBox="1"/>
      </xdr:nvSpPr>
      <xdr:spPr>
        <a:xfrm>
          <a:off x="8483111" y="157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80607</xdr:rowOff>
    </xdr:from>
    <xdr:to>
      <xdr:col>23</xdr:col>
      <xdr:colOff>517525</xdr:colOff>
      <xdr:row>38</xdr:row>
      <xdr:rowOff>135220</xdr:rowOff>
    </xdr:to>
    <xdr:cxnSp macro="">
      <xdr:nvCxnSpPr>
        <xdr:cNvPr id="503" name="直線コネクタ 502"/>
        <xdr:cNvCxnSpPr/>
      </xdr:nvCxnSpPr>
      <xdr:spPr>
        <a:xfrm>
          <a:off x="15481300" y="6595707"/>
          <a:ext cx="8382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80607</xdr:rowOff>
    </xdr:from>
    <xdr:to>
      <xdr:col>22</xdr:col>
      <xdr:colOff>365125</xdr:colOff>
      <xdr:row>38</xdr:row>
      <xdr:rowOff>119697</xdr:rowOff>
    </xdr:to>
    <xdr:cxnSp macro="">
      <xdr:nvCxnSpPr>
        <xdr:cNvPr id="506" name="直線コネクタ 505"/>
        <xdr:cNvCxnSpPr/>
      </xdr:nvCxnSpPr>
      <xdr:spPr>
        <a:xfrm flipV="1">
          <a:off x="14592300" y="6595707"/>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119697</xdr:rowOff>
    </xdr:from>
    <xdr:to>
      <xdr:col>21</xdr:col>
      <xdr:colOff>161925</xdr:colOff>
      <xdr:row>38</xdr:row>
      <xdr:rowOff>139083</xdr:rowOff>
    </xdr:to>
    <xdr:cxnSp macro="">
      <xdr:nvCxnSpPr>
        <xdr:cNvPr id="509" name="直線コネクタ 508"/>
        <xdr:cNvCxnSpPr/>
      </xdr:nvCxnSpPr>
      <xdr:spPr>
        <a:xfrm flipV="1">
          <a:off x="13703300" y="6634797"/>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104061</xdr:rowOff>
    </xdr:from>
    <xdr:to>
      <xdr:col>19</xdr:col>
      <xdr:colOff>644525</xdr:colOff>
      <xdr:row>38</xdr:row>
      <xdr:rowOff>139083</xdr:rowOff>
    </xdr:to>
    <xdr:cxnSp macro="">
      <xdr:nvCxnSpPr>
        <xdr:cNvPr id="512" name="直線コネクタ 511"/>
        <xdr:cNvCxnSpPr/>
      </xdr:nvCxnSpPr>
      <xdr:spPr>
        <a:xfrm>
          <a:off x="12814300" y="6619161"/>
          <a:ext cx="8890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84420</xdr:rowOff>
    </xdr:from>
    <xdr:to>
      <xdr:col>23</xdr:col>
      <xdr:colOff>568325</xdr:colOff>
      <xdr:row>39</xdr:row>
      <xdr:rowOff>14570</xdr:rowOff>
    </xdr:to>
    <xdr:sp macro="" textlink="">
      <xdr:nvSpPr>
        <xdr:cNvPr id="522" name="円/楕円 521"/>
        <xdr:cNvSpPr/>
      </xdr:nvSpPr>
      <xdr:spPr>
        <a:xfrm>
          <a:off x="162687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378565" cy="259045"/>
    <xdr:sp macro="" textlink="">
      <xdr:nvSpPr>
        <xdr:cNvPr id="523" name="災害復旧事業費該当値テキスト"/>
        <xdr:cNvSpPr txBox="1"/>
      </xdr:nvSpPr>
      <xdr:spPr>
        <a:xfrm>
          <a:off x="16370300" y="652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29807</xdr:rowOff>
    </xdr:from>
    <xdr:to>
      <xdr:col>22</xdr:col>
      <xdr:colOff>415925</xdr:colOff>
      <xdr:row>38</xdr:row>
      <xdr:rowOff>131407</xdr:rowOff>
    </xdr:to>
    <xdr:sp macro="" textlink="">
      <xdr:nvSpPr>
        <xdr:cNvPr id="524" name="円/楕円 523"/>
        <xdr:cNvSpPr/>
      </xdr:nvSpPr>
      <xdr:spPr>
        <a:xfrm>
          <a:off x="15430500" y="65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122534</xdr:rowOff>
    </xdr:from>
    <xdr:ext cx="469744" cy="259045"/>
    <xdr:sp macro="" textlink="">
      <xdr:nvSpPr>
        <xdr:cNvPr id="525" name="テキスト ボックス 524"/>
        <xdr:cNvSpPr txBox="1"/>
      </xdr:nvSpPr>
      <xdr:spPr>
        <a:xfrm>
          <a:off x="15246427" y="66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68897</xdr:rowOff>
    </xdr:from>
    <xdr:to>
      <xdr:col>21</xdr:col>
      <xdr:colOff>212725</xdr:colOff>
      <xdr:row>38</xdr:row>
      <xdr:rowOff>170497</xdr:rowOff>
    </xdr:to>
    <xdr:sp macro="" textlink="">
      <xdr:nvSpPr>
        <xdr:cNvPr id="526" name="円/楕円 525"/>
        <xdr:cNvSpPr/>
      </xdr:nvSpPr>
      <xdr:spPr>
        <a:xfrm>
          <a:off x="14541500" y="65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161624</xdr:rowOff>
    </xdr:from>
    <xdr:ext cx="378565" cy="259045"/>
    <xdr:sp macro="" textlink="">
      <xdr:nvSpPr>
        <xdr:cNvPr id="527" name="テキスト ボックス 526"/>
        <xdr:cNvSpPr txBox="1"/>
      </xdr:nvSpPr>
      <xdr:spPr>
        <a:xfrm>
          <a:off x="14403017" y="667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88283</xdr:rowOff>
    </xdr:from>
    <xdr:to>
      <xdr:col>20</xdr:col>
      <xdr:colOff>9525</xdr:colOff>
      <xdr:row>39</xdr:row>
      <xdr:rowOff>18433</xdr:rowOff>
    </xdr:to>
    <xdr:sp macro="" textlink="">
      <xdr:nvSpPr>
        <xdr:cNvPr id="528" name="円/楕円 527"/>
        <xdr:cNvSpPr/>
      </xdr:nvSpPr>
      <xdr:spPr>
        <a:xfrm>
          <a:off x="13652500" y="66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9560</xdr:rowOff>
    </xdr:from>
    <xdr:ext cx="313932" cy="259045"/>
    <xdr:sp macro="" textlink="">
      <xdr:nvSpPr>
        <xdr:cNvPr id="529" name="テキスト ボックス 528"/>
        <xdr:cNvSpPr txBox="1"/>
      </xdr:nvSpPr>
      <xdr:spPr>
        <a:xfrm>
          <a:off x="13546333" y="6696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53261</xdr:rowOff>
    </xdr:from>
    <xdr:to>
      <xdr:col>18</xdr:col>
      <xdr:colOff>492125</xdr:colOff>
      <xdr:row>38</xdr:row>
      <xdr:rowOff>154861</xdr:rowOff>
    </xdr:to>
    <xdr:sp macro="" textlink="">
      <xdr:nvSpPr>
        <xdr:cNvPr id="530" name="円/楕円 529"/>
        <xdr:cNvSpPr/>
      </xdr:nvSpPr>
      <xdr:spPr>
        <a:xfrm>
          <a:off x="12763500" y="65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145988</xdr:rowOff>
    </xdr:from>
    <xdr:ext cx="469744" cy="259045"/>
    <xdr:sp macro="" textlink="">
      <xdr:nvSpPr>
        <xdr:cNvPr id="531" name="テキスト ボックス 530"/>
        <xdr:cNvSpPr txBox="1"/>
      </xdr:nvSpPr>
      <xdr:spPr>
        <a:xfrm>
          <a:off x="12579427" y="666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24842</xdr:rowOff>
    </xdr:from>
    <xdr:to>
      <xdr:col>23</xdr:col>
      <xdr:colOff>517525</xdr:colOff>
      <xdr:row>76</xdr:row>
      <xdr:rowOff>42557</xdr:rowOff>
    </xdr:to>
    <xdr:cxnSp macro="">
      <xdr:nvCxnSpPr>
        <xdr:cNvPr id="609" name="直線コネクタ 608"/>
        <xdr:cNvCxnSpPr/>
      </xdr:nvCxnSpPr>
      <xdr:spPr>
        <a:xfrm flipV="1">
          <a:off x="15481300" y="13055042"/>
          <a:ext cx="8382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19926</xdr:rowOff>
    </xdr:from>
    <xdr:to>
      <xdr:col>22</xdr:col>
      <xdr:colOff>365125</xdr:colOff>
      <xdr:row>76</xdr:row>
      <xdr:rowOff>42557</xdr:rowOff>
    </xdr:to>
    <xdr:cxnSp macro="">
      <xdr:nvCxnSpPr>
        <xdr:cNvPr id="612" name="直線コネクタ 611"/>
        <xdr:cNvCxnSpPr/>
      </xdr:nvCxnSpPr>
      <xdr:spPr>
        <a:xfrm>
          <a:off x="14592300" y="1305012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166078</xdr:rowOff>
    </xdr:from>
    <xdr:to>
      <xdr:col>21</xdr:col>
      <xdr:colOff>161925</xdr:colOff>
      <xdr:row>76</xdr:row>
      <xdr:rowOff>19926</xdr:rowOff>
    </xdr:to>
    <xdr:cxnSp macro="">
      <xdr:nvCxnSpPr>
        <xdr:cNvPr id="615" name="直線コネクタ 614"/>
        <xdr:cNvCxnSpPr/>
      </xdr:nvCxnSpPr>
      <xdr:spPr>
        <a:xfrm>
          <a:off x="13703300" y="13024828"/>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125540</xdr:rowOff>
    </xdr:from>
    <xdr:to>
      <xdr:col>19</xdr:col>
      <xdr:colOff>644525</xdr:colOff>
      <xdr:row>75</xdr:row>
      <xdr:rowOff>166078</xdr:rowOff>
    </xdr:to>
    <xdr:cxnSp macro="">
      <xdr:nvCxnSpPr>
        <xdr:cNvPr id="618" name="直線コネクタ 617"/>
        <xdr:cNvCxnSpPr/>
      </xdr:nvCxnSpPr>
      <xdr:spPr>
        <a:xfrm>
          <a:off x="12814300" y="12984290"/>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145491</xdr:rowOff>
    </xdr:from>
    <xdr:to>
      <xdr:col>23</xdr:col>
      <xdr:colOff>568325</xdr:colOff>
      <xdr:row>76</xdr:row>
      <xdr:rowOff>75642</xdr:rowOff>
    </xdr:to>
    <xdr:sp macro="" textlink="">
      <xdr:nvSpPr>
        <xdr:cNvPr id="628" name="円/楕円 627"/>
        <xdr:cNvSpPr/>
      </xdr:nvSpPr>
      <xdr:spPr>
        <a:xfrm>
          <a:off x="16268700" y="13004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123919</xdr:rowOff>
    </xdr:from>
    <xdr:ext cx="534377" cy="259045"/>
    <xdr:sp macro="" textlink="">
      <xdr:nvSpPr>
        <xdr:cNvPr id="629" name="公債費該当値テキスト"/>
        <xdr:cNvSpPr txBox="1"/>
      </xdr:nvSpPr>
      <xdr:spPr>
        <a:xfrm>
          <a:off x="16370300" y="129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42,044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163207</xdr:rowOff>
    </xdr:from>
    <xdr:to>
      <xdr:col>22</xdr:col>
      <xdr:colOff>415925</xdr:colOff>
      <xdr:row>76</xdr:row>
      <xdr:rowOff>93357</xdr:rowOff>
    </xdr:to>
    <xdr:sp macro="" textlink="">
      <xdr:nvSpPr>
        <xdr:cNvPr id="630" name="円/楕円 629"/>
        <xdr:cNvSpPr/>
      </xdr:nvSpPr>
      <xdr:spPr>
        <a:xfrm>
          <a:off x="15430500" y="13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84484</xdr:rowOff>
    </xdr:from>
    <xdr:ext cx="534377" cy="259045"/>
    <xdr:sp macro="" textlink="">
      <xdr:nvSpPr>
        <xdr:cNvPr id="631" name="テキスト ボックス 630"/>
        <xdr:cNvSpPr txBox="1"/>
      </xdr:nvSpPr>
      <xdr:spPr>
        <a:xfrm>
          <a:off x="15214111" y="13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140576</xdr:rowOff>
    </xdr:from>
    <xdr:to>
      <xdr:col>21</xdr:col>
      <xdr:colOff>212725</xdr:colOff>
      <xdr:row>76</xdr:row>
      <xdr:rowOff>70726</xdr:rowOff>
    </xdr:to>
    <xdr:sp macro="" textlink="">
      <xdr:nvSpPr>
        <xdr:cNvPr id="632" name="円/楕円 631"/>
        <xdr:cNvSpPr/>
      </xdr:nvSpPr>
      <xdr:spPr>
        <a:xfrm>
          <a:off x="14541500" y="129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61853</xdr:rowOff>
    </xdr:from>
    <xdr:ext cx="534377" cy="259045"/>
    <xdr:sp macro="" textlink="">
      <xdr:nvSpPr>
        <xdr:cNvPr id="633" name="テキスト ボックス 632"/>
        <xdr:cNvSpPr txBox="1"/>
      </xdr:nvSpPr>
      <xdr:spPr>
        <a:xfrm>
          <a:off x="14325111" y="130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115278</xdr:rowOff>
    </xdr:from>
    <xdr:to>
      <xdr:col>20</xdr:col>
      <xdr:colOff>9525</xdr:colOff>
      <xdr:row>76</xdr:row>
      <xdr:rowOff>45428</xdr:rowOff>
    </xdr:to>
    <xdr:sp macro="" textlink="">
      <xdr:nvSpPr>
        <xdr:cNvPr id="634" name="円/楕円 633"/>
        <xdr:cNvSpPr/>
      </xdr:nvSpPr>
      <xdr:spPr>
        <a:xfrm>
          <a:off x="13652500" y="129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36555</xdr:rowOff>
    </xdr:from>
    <xdr:ext cx="534377" cy="259045"/>
    <xdr:sp macro="" textlink="">
      <xdr:nvSpPr>
        <xdr:cNvPr id="635" name="テキスト ボックス 634"/>
        <xdr:cNvSpPr txBox="1"/>
      </xdr:nvSpPr>
      <xdr:spPr>
        <a:xfrm>
          <a:off x="13436111" y="130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74740</xdr:rowOff>
    </xdr:from>
    <xdr:to>
      <xdr:col>18</xdr:col>
      <xdr:colOff>492125</xdr:colOff>
      <xdr:row>76</xdr:row>
      <xdr:rowOff>4890</xdr:rowOff>
    </xdr:to>
    <xdr:sp macro="" textlink="">
      <xdr:nvSpPr>
        <xdr:cNvPr id="636" name="円/楕円 635"/>
        <xdr:cNvSpPr/>
      </xdr:nvSpPr>
      <xdr:spPr>
        <a:xfrm>
          <a:off x="12763500" y="129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21417</xdr:rowOff>
    </xdr:from>
    <xdr:ext cx="534377" cy="259045"/>
    <xdr:sp macro="" textlink="">
      <xdr:nvSpPr>
        <xdr:cNvPr id="637" name="テキスト ボックス 636"/>
        <xdr:cNvSpPr txBox="1"/>
      </xdr:nvSpPr>
      <xdr:spPr>
        <a:xfrm>
          <a:off x="12547111" y="127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89764</xdr:rowOff>
    </xdr:from>
    <xdr:to>
      <xdr:col>23</xdr:col>
      <xdr:colOff>517525</xdr:colOff>
      <xdr:row>98</xdr:row>
      <xdr:rowOff>156820</xdr:rowOff>
    </xdr:to>
    <xdr:cxnSp macro="">
      <xdr:nvCxnSpPr>
        <xdr:cNvPr id="666" name="直線コネクタ 665"/>
        <xdr:cNvCxnSpPr/>
      </xdr:nvCxnSpPr>
      <xdr:spPr>
        <a:xfrm>
          <a:off x="15481300" y="16891864"/>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67411</xdr:rowOff>
    </xdr:from>
    <xdr:to>
      <xdr:col>22</xdr:col>
      <xdr:colOff>365125</xdr:colOff>
      <xdr:row>98</xdr:row>
      <xdr:rowOff>89764</xdr:rowOff>
    </xdr:to>
    <xdr:cxnSp macro="">
      <xdr:nvCxnSpPr>
        <xdr:cNvPr id="669" name="直線コネクタ 668"/>
        <xdr:cNvCxnSpPr/>
      </xdr:nvCxnSpPr>
      <xdr:spPr>
        <a:xfrm>
          <a:off x="14592300" y="16869511"/>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67411</xdr:rowOff>
    </xdr:from>
    <xdr:to>
      <xdr:col>21</xdr:col>
      <xdr:colOff>161925</xdr:colOff>
      <xdr:row>98</xdr:row>
      <xdr:rowOff>165684</xdr:rowOff>
    </xdr:to>
    <xdr:cxnSp macro="">
      <xdr:nvCxnSpPr>
        <xdr:cNvPr id="672" name="直線コネクタ 671"/>
        <xdr:cNvCxnSpPr/>
      </xdr:nvCxnSpPr>
      <xdr:spPr>
        <a:xfrm flipV="1">
          <a:off x="13703300" y="16869511"/>
          <a:ext cx="889000" cy="9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73037</xdr:rowOff>
    </xdr:from>
    <xdr:to>
      <xdr:col>19</xdr:col>
      <xdr:colOff>644525</xdr:colOff>
      <xdr:row>98</xdr:row>
      <xdr:rowOff>165684</xdr:rowOff>
    </xdr:to>
    <xdr:cxnSp macro="">
      <xdr:nvCxnSpPr>
        <xdr:cNvPr id="675" name="直線コネクタ 674"/>
        <xdr:cNvCxnSpPr/>
      </xdr:nvCxnSpPr>
      <xdr:spPr>
        <a:xfrm>
          <a:off x="12814300" y="16875137"/>
          <a:ext cx="889000" cy="9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106020</xdr:rowOff>
    </xdr:from>
    <xdr:to>
      <xdr:col>23</xdr:col>
      <xdr:colOff>568325</xdr:colOff>
      <xdr:row>99</xdr:row>
      <xdr:rowOff>36170</xdr:rowOff>
    </xdr:to>
    <xdr:sp macro="" textlink="">
      <xdr:nvSpPr>
        <xdr:cNvPr id="685" name="円/楕円 684"/>
        <xdr:cNvSpPr/>
      </xdr:nvSpPr>
      <xdr:spPr>
        <a:xfrm>
          <a:off x="16268700" y="169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20947</xdr:rowOff>
    </xdr:from>
    <xdr:ext cx="469744" cy="259045"/>
    <xdr:sp macro="" textlink="">
      <xdr:nvSpPr>
        <xdr:cNvPr id="686" name="積立金該当値テキスト"/>
        <xdr:cNvSpPr txBox="1"/>
      </xdr:nvSpPr>
      <xdr:spPr>
        <a:xfrm>
          <a:off x="16370300" y="1682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38964</xdr:rowOff>
    </xdr:from>
    <xdr:to>
      <xdr:col>22</xdr:col>
      <xdr:colOff>415925</xdr:colOff>
      <xdr:row>98</xdr:row>
      <xdr:rowOff>140564</xdr:rowOff>
    </xdr:to>
    <xdr:sp macro="" textlink="">
      <xdr:nvSpPr>
        <xdr:cNvPr id="687" name="円/楕円 686"/>
        <xdr:cNvSpPr/>
      </xdr:nvSpPr>
      <xdr:spPr>
        <a:xfrm>
          <a:off x="15430500" y="1684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131691</xdr:rowOff>
    </xdr:from>
    <xdr:ext cx="469744" cy="259045"/>
    <xdr:sp macro="" textlink="">
      <xdr:nvSpPr>
        <xdr:cNvPr id="688" name="テキスト ボックス 687"/>
        <xdr:cNvSpPr txBox="1"/>
      </xdr:nvSpPr>
      <xdr:spPr>
        <a:xfrm>
          <a:off x="15246427" y="1693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16611</xdr:rowOff>
    </xdr:from>
    <xdr:to>
      <xdr:col>21</xdr:col>
      <xdr:colOff>212725</xdr:colOff>
      <xdr:row>98</xdr:row>
      <xdr:rowOff>118211</xdr:rowOff>
    </xdr:to>
    <xdr:sp macro="" textlink="">
      <xdr:nvSpPr>
        <xdr:cNvPr id="689" name="円/楕円 688"/>
        <xdr:cNvSpPr/>
      </xdr:nvSpPr>
      <xdr:spPr>
        <a:xfrm>
          <a:off x="14541500" y="168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109338</xdr:rowOff>
    </xdr:from>
    <xdr:ext cx="534377" cy="259045"/>
    <xdr:sp macro="" textlink="">
      <xdr:nvSpPr>
        <xdr:cNvPr id="690" name="テキスト ボックス 689"/>
        <xdr:cNvSpPr txBox="1"/>
      </xdr:nvSpPr>
      <xdr:spPr>
        <a:xfrm>
          <a:off x="14325111" y="1691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114884</xdr:rowOff>
    </xdr:from>
    <xdr:to>
      <xdr:col>20</xdr:col>
      <xdr:colOff>9525</xdr:colOff>
      <xdr:row>99</xdr:row>
      <xdr:rowOff>45034</xdr:rowOff>
    </xdr:to>
    <xdr:sp macro="" textlink="">
      <xdr:nvSpPr>
        <xdr:cNvPr id="691" name="円/楕円 690"/>
        <xdr:cNvSpPr/>
      </xdr:nvSpPr>
      <xdr:spPr>
        <a:xfrm>
          <a:off x="13652500" y="169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36161</xdr:rowOff>
    </xdr:from>
    <xdr:ext cx="469744" cy="259045"/>
    <xdr:sp macro="" textlink="">
      <xdr:nvSpPr>
        <xdr:cNvPr id="692" name="テキスト ボックス 691"/>
        <xdr:cNvSpPr txBox="1"/>
      </xdr:nvSpPr>
      <xdr:spPr>
        <a:xfrm>
          <a:off x="13468427" y="1700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22237</xdr:rowOff>
    </xdr:from>
    <xdr:to>
      <xdr:col>18</xdr:col>
      <xdr:colOff>492125</xdr:colOff>
      <xdr:row>98</xdr:row>
      <xdr:rowOff>123837</xdr:rowOff>
    </xdr:to>
    <xdr:sp macro="" textlink="">
      <xdr:nvSpPr>
        <xdr:cNvPr id="693" name="円/楕円 692"/>
        <xdr:cNvSpPr/>
      </xdr:nvSpPr>
      <xdr:spPr>
        <a:xfrm>
          <a:off x="12763500" y="168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114964</xdr:rowOff>
    </xdr:from>
    <xdr:ext cx="534377" cy="259045"/>
    <xdr:sp macro="" textlink="">
      <xdr:nvSpPr>
        <xdr:cNvPr id="694" name="テキスト ボックス 693"/>
        <xdr:cNvSpPr txBox="1"/>
      </xdr:nvSpPr>
      <xdr:spPr>
        <a:xfrm>
          <a:off x="12547111" y="1691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82131</xdr:rowOff>
    </xdr:from>
    <xdr:to>
      <xdr:col>32</xdr:col>
      <xdr:colOff>187325</xdr:colOff>
      <xdr:row>57</xdr:row>
      <xdr:rowOff>82969</xdr:rowOff>
    </xdr:to>
    <xdr:cxnSp macro="">
      <xdr:nvCxnSpPr>
        <xdr:cNvPr id="780" name="直線コネクタ 779"/>
        <xdr:cNvCxnSpPr/>
      </xdr:nvCxnSpPr>
      <xdr:spPr>
        <a:xfrm flipV="1">
          <a:off x="21323300" y="9854781"/>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82969</xdr:rowOff>
    </xdr:from>
    <xdr:to>
      <xdr:col>31</xdr:col>
      <xdr:colOff>34925</xdr:colOff>
      <xdr:row>57</xdr:row>
      <xdr:rowOff>85293</xdr:rowOff>
    </xdr:to>
    <xdr:cxnSp macro="">
      <xdr:nvCxnSpPr>
        <xdr:cNvPr id="783" name="直線コネクタ 782"/>
        <xdr:cNvCxnSpPr/>
      </xdr:nvCxnSpPr>
      <xdr:spPr>
        <a:xfrm flipV="1">
          <a:off x="20434300" y="9855619"/>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5" name="テキスト ボックス 784"/>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58851</xdr:rowOff>
    </xdr:from>
    <xdr:to>
      <xdr:col>29</xdr:col>
      <xdr:colOff>517525</xdr:colOff>
      <xdr:row>57</xdr:row>
      <xdr:rowOff>85293</xdr:rowOff>
    </xdr:to>
    <xdr:cxnSp macro="">
      <xdr:nvCxnSpPr>
        <xdr:cNvPr id="786" name="直線コネクタ 785"/>
        <xdr:cNvCxnSpPr/>
      </xdr:nvCxnSpPr>
      <xdr:spPr>
        <a:xfrm>
          <a:off x="19545300" y="9831501"/>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8" name="テキスト ボックス 787"/>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33210</xdr:rowOff>
    </xdr:from>
    <xdr:to>
      <xdr:col>28</xdr:col>
      <xdr:colOff>314325</xdr:colOff>
      <xdr:row>57</xdr:row>
      <xdr:rowOff>58851</xdr:rowOff>
    </xdr:to>
    <xdr:cxnSp macro="">
      <xdr:nvCxnSpPr>
        <xdr:cNvPr id="789" name="直線コネクタ 788"/>
        <xdr:cNvCxnSpPr/>
      </xdr:nvCxnSpPr>
      <xdr:spPr>
        <a:xfrm>
          <a:off x="18656300" y="9805860"/>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1" name="テキスト ボックス 790"/>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3" name="テキスト ボックス 792"/>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31331</xdr:rowOff>
    </xdr:from>
    <xdr:to>
      <xdr:col>32</xdr:col>
      <xdr:colOff>238125</xdr:colOff>
      <xdr:row>57</xdr:row>
      <xdr:rowOff>132931</xdr:rowOff>
    </xdr:to>
    <xdr:sp macro="" textlink="">
      <xdr:nvSpPr>
        <xdr:cNvPr id="799" name="円/楕円 798"/>
        <xdr:cNvSpPr/>
      </xdr:nvSpPr>
      <xdr:spPr>
        <a:xfrm>
          <a:off x="22110700" y="98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54208</xdr:rowOff>
    </xdr:from>
    <xdr:ext cx="469744" cy="259045"/>
    <xdr:sp macro="" textlink="">
      <xdr:nvSpPr>
        <xdr:cNvPr id="800" name="貸付金該当値テキスト"/>
        <xdr:cNvSpPr txBox="1"/>
      </xdr:nvSpPr>
      <xdr:spPr>
        <a:xfrm>
          <a:off x="22212300" y="965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32169</xdr:rowOff>
    </xdr:from>
    <xdr:to>
      <xdr:col>31</xdr:col>
      <xdr:colOff>85725</xdr:colOff>
      <xdr:row>57</xdr:row>
      <xdr:rowOff>133769</xdr:rowOff>
    </xdr:to>
    <xdr:sp macro="" textlink="">
      <xdr:nvSpPr>
        <xdr:cNvPr id="801" name="円/楕円 800"/>
        <xdr:cNvSpPr/>
      </xdr:nvSpPr>
      <xdr:spPr>
        <a:xfrm>
          <a:off x="21272500" y="98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150296</xdr:rowOff>
    </xdr:from>
    <xdr:ext cx="469744" cy="259045"/>
    <xdr:sp macro="" textlink="">
      <xdr:nvSpPr>
        <xdr:cNvPr id="802" name="テキスト ボックス 801"/>
        <xdr:cNvSpPr txBox="1"/>
      </xdr:nvSpPr>
      <xdr:spPr>
        <a:xfrm>
          <a:off x="21088427" y="958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34493</xdr:rowOff>
    </xdr:from>
    <xdr:to>
      <xdr:col>29</xdr:col>
      <xdr:colOff>568325</xdr:colOff>
      <xdr:row>57</xdr:row>
      <xdr:rowOff>136093</xdr:rowOff>
    </xdr:to>
    <xdr:sp macro="" textlink="">
      <xdr:nvSpPr>
        <xdr:cNvPr id="803" name="円/楕円 802"/>
        <xdr:cNvSpPr/>
      </xdr:nvSpPr>
      <xdr:spPr>
        <a:xfrm>
          <a:off x="20383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152620</xdr:rowOff>
    </xdr:from>
    <xdr:ext cx="469744" cy="259045"/>
    <xdr:sp macro="" textlink="">
      <xdr:nvSpPr>
        <xdr:cNvPr id="804" name="テキスト ボックス 803"/>
        <xdr:cNvSpPr txBox="1"/>
      </xdr:nvSpPr>
      <xdr:spPr>
        <a:xfrm>
          <a:off x="20199427"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8051</xdr:rowOff>
    </xdr:from>
    <xdr:to>
      <xdr:col>28</xdr:col>
      <xdr:colOff>365125</xdr:colOff>
      <xdr:row>57</xdr:row>
      <xdr:rowOff>109651</xdr:rowOff>
    </xdr:to>
    <xdr:sp macro="" textlink="">
      <xdr:nvSpPr>
        <xdr:cNvPr id="805" name="円/楕円 804"/>
        <xdr:cNvSpPr/>
      </xdr:nvSpPr>
      <xdr:spPr>
        <a:xfrm>
          <a:off x="19494500" y="97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126178</xdr:rowOff>
    </xdr:from>
    <xdr:ext cx="469744" cy="259045"/>
    <xdr:sp macro="" textlink="">
      <xdr:nvSpPr>
        <xdr:cNvPr id="806" name="テキスト ボックス 805"/>
        <xdr:cNvSpPr txBox="1"/>
      </xdr:nvSpPr>
      <xdr:spPr>
        <a:xfrm>
          <a:off x="19310427" y="955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153860</xdr:rowOff>
    </xdr:from>
    <xdr:to>
      <xdr:col>27</xdr:col>
      <xdr:colOff>161925</xdr:colOff>
      <xdr:row>57</xdr:row>
      <xdr:rowOff>84010</xdr:rowOff>
    </xdr:to>
    <xdr:sp macro="" textlink="">
      <xdr:nvSpPr>
        <xdr:cNvPr id="807" name="円/楕円 806"/>
        <xdr:cNvSpPr/>
      </xdr:nvSpPr>
      <xdr:spPr>
        <a:xfrm>
          <a:off x="18605500" y="97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100537</xdr:rowOff>
    </xdr:from>
    <xdr:ext cx="469744" cy="259045"/>
    <xdr:sp macro="" textlink="">
      <xdr:nvSpPr>
        <xdr:cNvPr id="808" name="テキスト ボックス 807"/>
        <xdr:cNvSpPr txBox="1"/>
      </xdr:nvSpPr>
      <xdr:spPr>
        <a:xfrm>
          <a:off x="18421427" y="953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22371</xdr:rowOff>
    </xdr:from>
    <xdr:to>
      <xdr:col>32</xdr:col>
      <xdr:colOff>187325</xdr:colOff>
      <xdr:row>76</xdr:row>
      <xdr:rowOff>31820</xdr:rowOff>
    </xdr:to>
    <xdr:cxnSp macro="">
      <xdr:nvCxnSpPr>
        <xdr:cNvPr id="838" name="直線コネクタ 837"/>
        <xdr:cNvCxnSpPr/>
      </xdr:nvCxnSpPr>
      <xdr:spPr>
        <a:xfrm flipV="1">
          <a:off x="21323300" y="13052571"/>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31820</xdr:rowOff>
    </xdr:from>
    <xdr:to>
      <xdr:col>31</xdr:col>
      <xdr:colOff>34925</xdr:colOff>
      <xdr:row>76</xdr:row>
      <xdr:rowOff>63272</xdr:rowOff>
    </xdr:to>
    <xdr:cxnSp macro="">
      <xdr:nvCxnSpPr>
        <xdr:cNvPr id="841" name="直線コネクタ 840"/>
        <xdr:cNvCxnSpPr/>
      </xdr:nvCxnSpPr>
      <xdr:spPr>
        <a:xfrm flipV="1">
          <a:off x="20434300" y="13062020"/>
          <a:ext cx="8890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63272</xdr:rowOff>
    </xdr:from>
    <xdr:to>
      <xdr:col>29</xdr:col>
      <xdr:colOff>517525</xdr:colOff>
      <xdr:row>76</xdr:row>
      <xdr:rowOff>138481</xdr:rowOff>
    </xdr:to>
    <xdr:cxnSp macro="">
      <xdr:nvCxnSpPr>
        <xdr:cNvPr id="844" name="直線コネクタ 843"/>
        <xdr:cNvCxnSpPr/>
      </xdr:nvCxnSpPr>
      <xdr:spPr>
        <a:xfrm flipV="1">
          <a:off x="19545300" y="13093472"/>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117945</xdr:rowOff>
    </xdr:from>
    <xdr:to>
      <xdr:col>28</xdr:col>
      <xdr:colOff>314325</xdr:colOff>
      <xdr:row>76</xdr:row>
      <xdr:rowOff>138481</xdr:rowOff>
    </xdr:to>
    <xdr:cxnSp macro="">
      <xdr:nvCxnSpPr>
        <xdr:cNvPr id="847" name="直線コネクタ 846"/>
        <xdr:cNvCxnSpPr/>
      </xdr:nvCxnSpPr>
      <xdr:spPr>
        <a:xfrm>
          <a:off x="18656300" y="13148145"/>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143021</xdr:rowOff>
    </xdr:from>
    <xdr:to>
      <xdr:col>32</xdr:col>
      <xdr:colOff>238125</xdr:colOff>
      <xdr:row>76</xdr:row>
      <xdr:rowOff>73171</xdr:rowOff>
    </xdr:to>
    <xdr:sp macro="" textlink="">
      <xdr:nvSpPr>
        <xdr:cNvPr id="857" name="円/楕円 856"/>
        <xdr:cNvSpPr/>
      </xdr:nvSpPr>
      <xdr:spPr>
        <a:xfrm>
          <a:off x="22110700" y="130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121448</xdr:rowOff>
    </xdr:from>
    <xdr:ext cx="534377" cy="259045"/>
    <xdr:sp macro="" textlink="">
      <xdr:nvSpPr>
        <xdr:cNvPr id="858" name="繰出金該当値テキスト"/>
        <xdr:cNvSpPr txBox="1"/>
      </xdr:nvSpPr>
      <xdr:spPr>
        <a:xfrm>
          <a:off x="22212300" y="129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48,159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152470</xdr:rowOff>
    </xdr:from>
    <xdr:to>
      <xdr:col>31</xdr:col>
      <xdr:colOff>85725</xdr:colOff>
      <xdr:row>76</xdr:row>
      <xdr:rowOff>82620</xdr:rowOff>
    </xdr:to>
    <xdr:sp macro="" textlink="">
      <xdr:nvSpPr>
        <xdr:cNvPr id="859" name="円/楕円 858"/>
        <xdr:cNvSpPr/>
      </xdr:nvSpPr>
      <xdr:spPr>
        <a:xfrm>
          <a:off x="21272500" y="130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73747</xdr:rowOff>
    </xdr:from>
    <xdr:ext cx="534377" cy="259045"/>
    <xdr:sp macro="" textlink="">
      <xdr:nvSpPr>
        <xdr:cNvPr id="860" name="テキスト ボックス 859"/>
        <xdr:cNvSpPr txBox="1"/>
      </xdr:nvSpPr>
      <xdr:spPr>
        <a:xfrm>
          <a:off x="21056111" y="131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12472</xdr:rowOff>
    </xdr:from>
    <xdr:to>
      <xdr:col>29</xdr:col>
      <xdr:colOff>568325</xdr:colOff>
      <xdr:row>76</xdr:row>
      <xdr:rowOff>114072</xdr:rowOff>
    </xdr:to>
    <xdr:sp macro="" textlink="">
      <xdr:nvSpPr>
        <xdr:cNvPr id="861" name="円/楕円 860"/>
        <xdr:cNvSpPr/>
      </xdr:nvSpPr>
      <xdr:spPr>
        <a:xfrm>
          <a:off x="20383500" y="130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130598</xdr:rowOff>
    </xdr:from>
    <xdr:ext cx="534377" cy="259045"/>
    <xdr:sp macro="" textlink="">
      <xdr:nvSpPr>
        <xdr:cNvPr id="862" name="テキスト ボックス 861"/>
        <xdr:cNvSpPr txBox="1"/>
      </xdr:nvSpPr>
      <xdr:spPr>
        <a:xfrm>
          <a:off x="20167111" y="128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87681</xdr:rowOff>
    </xdr:from>
    <xdr:to>
      <xdr:col>28</xdr:col>
      <xdr:colOff>365125</xdr:colOff>
      <xdr:row>77</xdr:row>
      <xdr:rowOff>17831</xdr:rowOff>
    </xdr:to>
    <xdr:sp macro="" textlink="">
      <xdr:nvSpPr>
        <xdr:cNvPr id="863" name="円/楕円 862"/>
        <xdr:cNvSpPr/>
      </xdr:nvSpPr>
      <xdr:spPr>
        <a:xfrm>
          <a:off x="19494500" y="1311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34358</xdr:rowOff>
    </xdr:from>
    <xdr:ext cx="534377" cy="259045"/>
    <xdr:sp macro="" textlink="">
      <xdr:nvSpPr>
        <xdr:cNvPr id="864" name="テキスト ボックス 863"/>
        <xdr:cNvSpPr txBox="1"/>
      </xdr:nvSpPr>
      <xdr:spPr>
        <a:xfrm>
          <a:off x="19278111" y="1289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67145</xdr:rowOff>
    </xdr:from>
    <xdr:to>
      <xdr:col>27</xdr:col>
      <xdr:colOff>161925</xdr:colOff>
      <xdr:row>76</xdr:row>
      <xdr:rowOff>168745</xdr:rowOff>
    </xdr:to>
    <xdr:sp macro="" textlink="">
      <xdr:nvSpPr>
        <xdr:cNvPr id="865" name="円/楕円 864"/>
        <xdr:cNvSpPr/>
      </xdr:nvSpPr>
      <xdr:spPr>
        <a:xfrm>
          <a:off x="18605500" y="130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13822</xdr:rowOff>
    </xdr:from>
    <xdr:ext cx="534377" cy="259045"/>
    <xdr:sp macro="" textlink="">
      <xdr:nvSpPr>
        <xdr:cNvPr id="866" name="テキスト ボックス 865"/>
        <xdr:cNvSpPr txBox="1"/>
      </xdr:nvSpPr>
      <xdr:spPr>
        <a:xfrm>
          <a:off x="18389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歳出決算総額に対する市民一人当たりコストは、</a:t>
          </a:r>
          <a:r>
            <a:rPr kumimoji="1" lang="en-US" altLang="ja-JP" sz="1100">
              <a:solidFill>
                <a:schemeClr val="dk1"/>
              </a:solidFill>
              <a:effectLst/>
              <a:latin typeface="+mn-lt"/>
              <a:ea typeface="+mn-ea"/>
              <a:cs typeface="+mn-cs"/>
            </a:rPr>
            <a:t>475,454</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大半の性質別歳出については、類似団体の値を下回っている。</a:t>
          </a:r>
          <a:endParaRPr lang="ja-JP" altLang="ja-JP" sz="1400">
            <a:effectLst/>
          </a:endParaRPr>
        </a:p>
        <a:p>
          <a:r>
            <a:rPr kumimoji="1" lang="ja-JP" altLang="ja-JP" sz="1100">
              <a:solidFill>
                <a:schemeClr val="dk1"/>
              </a:solidFill>
              <a:effectLst/>
              <a:latin typeface="+mn-lt"/>
              <a:ea typeface="+mn-ea"/>
              <a:cs typeface="+mn-cs"/>
            </a:rPr>
            <a:t>　主な構成項目である人件費では、市民一人当たり</a:t>
          </a:r>
          <a:r>
            <a:rPr kumimoji="1" lang="en-US" altLang="ja-JP" sz="1100">
              <a:solidFill>
                <a:schemeClr val="dk1"/>
              </a:solidFill>
              <a:effectLst/>
              <a:latin typeface="+mn-lt"/>
              <a:ea typeface="+mn-ea"/>
              <a:cs typeface="+mn-cs"/>
            </a:rPr>
            <a:t>93,413</a:t>
          </a:r>
          <a:r>
            <a:rPr kumimoji="1" lang="ja-JP" altLang="ja-JP" sz="1100">
              <a:solidFill>
                <a:schemeClr val="dk1"/>
              </a:solidFill>
              <a:effectLst/>
              <a:latin typeface="+mn-lt"/>
              <a:ea typeface="+mn-ea"/>
              <a:cs typeface="+mn-cs"/>
            </a:rPr>
            <a:t>円と類似団体の値を</a:t>
          </a:r>
          <a:r>
            <a:rPr kumimoji="1" lang="en-US" altLang="ja-JP" sz="1100">
              <a:solidFill>
                <a:schemeClr val="dk1"/>
              </a:solidFill>
              <a:effectLst/>
              <a:latin typeface="+mn-lt"/>
              <a:ea typeface="+mn-ea"/>
              <a:cs typeface="+mn-cs"/>
            </a:rPr>
            <a:t>20,980</a:t>
          </a:r>
          <a:r>
            <a:rPr kumimoji="1" lang="ja-JP" altLang="ja-JP" sz="1100">
              <a:solidFill>
                <a:schemeClr val="dk1"/>
              </a:solidFill>
              <a:effectLst/>
              <a:latin typeface="+mn-lt"/>
              <a:ea typeface="+mn-ea"/>
              <a:cs typeface="+mn-cs"/>
            </a:rPr>
            <a:t>円上回っている状況であり、依然として高い水準にある。数次の合併を経て、広大な面積を有することから支所や住民センターのほか、公共施設が多く存在</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しており、行政需要に応じた人員配置を行っているところであるが、高水準であることを踏まえ類似団体との比較・検討が必要と考えられる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100">
              <a:effectLst/>
            </a:rPr>
            <a:t>　物件費については、</a:t>
          </a:r>
          <a:r>
            <a:rPr kumimoji="1" lang="ja-JP" altLang="ja-JP" sz="1100">
              <a:solidFill>
                <a:schemeClr val="dk1"/>
              </a:solidFill>
              <a:effectLst/>
              <a:latin typeface="+mn-lt"/>
              <a:ea typeface="+mn-ea"/>
              <a:cs typeface="+mn-cs"/>
            </a:rPr>
            <a:t>市民一人当たり</a:t>
          </a:r>
          <a:r>
            <a:rPr kumimoji="1" lang="en-US" altLang="ja-JP" sz="1100">
              <a:solidFill>
                <a:schemeClr val="dk1"/>
              </a:solidFill>
              <a:effectLst/>
              <a:latin typeface="+mn-lt"/>
              <a:ea typeface="+mn-ea"/>
              <a:cs typeface="+mn-cs"/>
            </a:rPr>
            <a:t>69,171</a:t>
          </a:r>
          <a:r>
            <a:rPr kumimoji="1" lang="ja-JP" altLang="ja-JP" sz="1100">
              <a:solidFill>
                <a:schemeClr val="dk1"/>
              </a:solidFill>
              <a:effectLst/>
              <a:latin typeface="+mn-lt"/>
              <a:ea typeface="+mn-ea"/>
              <a:cs typeface="+mn-cs"/>
            </a:rPr>
            <a:t>円と類似団体の値を</a:t>
          </a:r>
          <a:r>
            <a:rPr kumimoji="1" lang="en-US" altLang="ja-JP" sz="1100">
              <a:solidFill>
                <a:schemeClr val="dk1"/>
              </a:solidFill>
              <a:effectLst/>
              <a:latin typeface="+mn-lt"/>
              <a:ea typeface="+mn-ea"/>
              <a:cs typeface="+mn-cs"/>
            </a:rPr>
            <a:t>8,630</a:t>
          </a:r>
          <a:r>
            <a:rPr kumimoji="1" lang="ja-JP" altLang="ja-JP" sz="1100">
              <a:solidFill>
                <a:schemeClr val="dk1"/>
              </a:solidFill>
              <a:effectLst/>
              <a:latin typeface="+mn-lt"/>
              <a:ea typeface="+mn-ea"/>
              <a:cs typeface="+mn-cs"/>
            </a:rPr>
            <a:t>円上回って</a:t>
          </a:r>
          <a:r>
            <a:rPr kumimoji="1" lang="ja-JP" altLang="en-US" sz="1100">
              <a:solidFill>
                <a:schemeClr val="dk1"/>
              </a:solidFill>
              <a:effectLst/>
              <a:latin typeface="+mn-lt"/>
              <a:ea typeface="+mn-ea"/>
              <a:cs typeface="+mn-cs"/>
            </a:rPr>
            <a:t>おり、管理施設数が多数に上ることからと考えられる。</a:t>
          </a:r>
          <a:endParaRPr lang="ja-JP" altLang="ja-JP" sz="1100">
            <a:effectLst/>
          </a:endParaRPr>
        </a:p>
        <a:p>
          <a:r>
            <a:rPr kumimoji="1" lang="ja-JP" altLang="ja-JP" sz="1100">
              <a:solidFill>
                <a:schemeClr val="dk1"/>
              </a:solidFill>
              <a:effectLst/>
              <a:latin typeface="+mn-lt"/>
              <a:ea typeface="+mn-ea"/>
              <a:cs typeface="+mn-cs"/>
            </a:rPr>
            <a:t>　普通建設事業については、市民一人当たり</a:t>
          </a:r>
          <a:r>
            <a:rPr kumimoji="1" lang="en-US" altLang="ja-JP" sz="1100">
              <a:solidFill>
                <a:schemeClr val="dk1"/>
              </a:solidFill>
              <a:effectLst/>
              <a:latin typeface="+mn-lt"/>
              <a:ea typeface="+mn-ea"/>
              <a:cs typeface="+mn-cs"/>
            </a:rPr>
            <a:t>98,223</a:t>
          </a:r>
          <a:r>
            <a:rPr kumimoji="1" lang="ja-JP" altLang="ja-JP" sz="1100">
              <a:solidFill>
                <a:schemeClr val="dk1"/>
              </a:solidFill>
              <a:effectLst/>
              <a:latin typeface="+mn-lt"/>
              <a:ea typeface="+mn-ea"/>
              <a:cs typeface="+mn-cs"/>
            </a:rPr>
            <a:t>円と類似団体の値を</a:t>
          </a:r>
          <a:r>
            <a:rPr kumimoji="1" lang="en-US" altLang="ja-JP" sz="1100">
              <a:solidFill>
                <a:schemeClr val="dk1"/>
              </a:solidFill>
              <a:effectLst/>
              <a:latin typeface="+mn-lt"/>
              <a:ea typeface="+mn-ea"/>
              <a:cs typeface="+mn-cs"/>
            </a:rPr>
            <a:t>30,904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新市まちづくり計画に基づく</a:t>
          </a:r>
          <a:r>
            <a:rPr kumimoji="1" lang="ja-JP" altLang="en-US" sz="1100">
              <a:solidFill>
                <a:schemeClr val="dk1"/>
              </a:solidFill>
              <a:effectLst/>
              <a:latin typeface="+mn-lt"/>
              <a:ea typeface="+mn-ea"/>
              <a:cs typeface="+mn-cs"/>
            </a:rPr>
            <a:t>学校給食センター</a:t>
          </a:r>
          <a:r>
            <a:rPr kumimoji="1" lang="ja-JP" altLang="ja-JP" sz="1100">
              <a:solidFill>
                <a:schemeClr val="dk1"/>
              </a:solidFill>
              <a:effectLst/>
              <a:latin typeface="+mn-lt"/>
              <a:ea typeface="+mn-ea"/>
              <a:cs typeface="+mn-cs"/>
            </a:rPr>
            <a:t>建設事業等の大型事業の進行と　資産老朽化の進行による更新が重なって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、公共</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施設等総合管理計画に基づく更新計画が示される予定であることからその更新費用等について、十分な検討を重ね施設の集約・統廃合を進める必要がある。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徳島県阿南市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74,951
74,607
279.25
37,260,428
35,635,724
142,546
20,137,232
34,694,924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2083</xdr:rowOff>
    </xdr:from>
    <xdr:to>
      <xdr:col>6</xdr:col>
      <xdr:colOff>511175</xdr:colOff>
      <xdr:row>33</xdr:row>
      <xdr:rowOff>147472</xdr:rowOff>
    </xdr:to>
    <xdr:cxnSp macro="">
      <xdr:nvCxnSpPr>
        <xdr:cNvPr id="59" name="直線コネクタ 58"/>
        <xdr:cNvCxnSpPr/>
      </xdr:nvCxnSpPr>
      <xdr:spPr>
        <a:xfrm>
          <a:off x="3797300" y="5659933"/>
          <a:ext cx="8382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159817</xdr:rowOff>
    </xdr:from>
    <xdr:to>
      <xdr:col>5</xdr:col>
      <xdr:colOff>358775</xdr:colOff>
      <xdr:row>33</xdr:row>
      <xdr:rowOff>2083</xdr:rowOff>
    </xdr:to>
    <xdr:cxnSp macro="">
      <xdr:nvCxnSpPr>
        <xdr:cNvPr id="62" name="直線コネクタ 61"/>
        <xdr:cNvCxnSpPr/>
      </xdr:nvCxnSpPr>
      <xdr:spPr>
        <a:xfrm>
          <a:off x="2908300" y="564621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159817</xdr:rowOff>
    </xdr:from>
    <xdr:to>
      <xdr:col>4</xdr:col>
      <xdr:colOff>155575</xdr:colOff>
      <xdr:row>33</xdr:row>
      <xdr:rowOff>35001</xdr:rowOff>
    </xdr:to>
    <xdr:cxnSp macro="">
      <xdr:nvCxnSpPr>
        <xdr:cNvPr id="65" name="直線コネクタ 64"/>
        <xdr:cNvCxnSpPr/>
      </xdr:nvCxnSpPr>
      <xdr:spPr>
        <a:xfrm flipV="1">
          <a:off x="2019300" y="5646217"/>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158902</xdr:rowOff>
    </xdr:from>
    <xdr:to>
      <xdr:col>2</xdr:col>
      <xdr:colOff>638175</xdr:colOff>
      <xdr:row>33</xdr:row>
      <xdr:rowOff>35001</xdr:rowOff>
    </xdr:to>
    <xdr:cxnSp macro="">
      <xdr:nvCxnSpPr>
        <xdr:cNvPr id="68" name="直線コネクタ 67"/>
        <xdr:cNvCxnSpPr/>
      </xdr:nvCxnSpPr>
      <xdr:spPr>
        <a:xfrm>
          <a:off x="1130300" y="5645302"/>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96672</xdr:rowOff>
    </xdr:from>
    <xdr:to>
      <xdr:col>6</xdr:col>
      <xdr:colOff>561975</xdr:colOff>
      <xdr:row>34</xdr:row>
      <xdr:rowOff>26822</xdr:rowOff>
    </xdr:to>
    <xdr:sp macro="" textlink="">
      <xdr:nvSpPr>
        <xdr:cNvPr id="78" name="円/楕円 77"/>
        <xdr:cNvSpPr/>
      </xdr:nvSpPr>
      <xdr:spPr>
        <a:xfrm>
          <a:off x="4584700" y="57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119549</xdr:rowOff>
    </xdr:from>
    <xdr:ext cx="469744" cy="259045"/>
    <xdr:sp macro="" textlink="">
      <xdr:nvSpPr>
        <xdr:cNvPr id="79" name="議会費該当値テキスト"/>
        <xdr:cNvSpPr txBox="1"/>
      </xdr:nvSpPr>
      <xdr:spPr>
        <a:xfrm>
          <a:off x="4686300" y="560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122733</xdr:rowOff>
    </xdr:from>
    <xdr:to>
      <xdr:col>5</xdr:col>
      <xdr:colOff>409575</xdr:colOff>
      <xdr:row>33</xdr:row>
      <xdr:rowOff>52883</xdr:rowOff>
    </xdr:to>
    <xdr:sp macro="" textlink="">
      <xdr:nvSpPr>
        <xdr:cNvPr id="80" name="円/楕円 79"/>
        <xdr:cNvSpPr/>
      </xdr:nvSpPr>
      <xdr:spPr>
        <a:xfrm>
          <a:off x="3746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69410</xdr:rowOff>
    </xdr:from>
    <xdr:ext cx="469744" cy="259045"/>
    <xdr:sp macro="" textlink="">
      <xdr:nvSpPr>
        <xdr:cNvPr id="81" name="テキスト ボックス 80"/>
        <xdr:cNvSpPr txBox="1"/>
      </xdr:nvSpPr>
      <xdr:spPr>
        <a:xfrm>
          <a:off x="3562427"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109017</xdr:rowOff>
    </xdr:from>
    <xdr:to>
      <xdr:col>4</xdr:col>
      <xdr:colOff>206375</xdr:colOff>
      <xdr:row>33</xdr:row>
      <xdr:rowOff>39167</xdr:rowOff>
    </xdr:to>
    <xdr:sp macro="" textlink="">
      <xdr:nvSpPr>
        <xdr:cNvPr id="82" name="円/楕円 81"/>
        <xdr:cNvSpPr/>
      </xdr:nvSpPr>
      <xdr:spPr>
        <a:xfrm>
          <a:off x="2857500" y="55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55694</xdr:rowOff>
    </xdr:from>
    <xdr:ext cx="469744" cy="259045"/>
    <xdr:sp macro="" textlink="">
      <xdr:nvSpPr>
        <xdr:cNvPr id="83" name="テキスト ボックス 82"/>
        <xdr:cNvSpPr txBox="1"/>
      </xdr:nvSpPr>
      <xdr:spPr>
        <a:xfrm>
          <a:off x="2673427" y="53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155651</xdr:rowOff>
    </xdr:from>
    <xdr:to>
      <xdr:col>3</xdr:col>
      <xdr:colOff>3175</xdr:colOff>
      <xdr:row>33</xdr:row>
      <xdr:rowOff>85801</xdr:rowOff>
    </xdr:to>
    <xdr:sp macro="" textlink="">
      <xdr:nvSpPr>
        <xdr:cNvPr id="84" name="円/楕円 83"/>
        <xdr:cNvSpPr/>
      </xdr:nvSpPr>
      <xdr:spPr>
        <a:xfrm>
          <a:off x="19685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102328</xdr:rowOff>
    </xdr:from>
    <xdr:ext cx="469744" cy="259045"/>
    <xdr:sp macro="" textlink="">
      <xdr:nvSpPr>
        <xdr:cNvPr id="85" name="テキスト ボックス 84"/>
        <xdr:cNvSpPr txBox="1"/>
      </xdr:nvSpPr>
      <xdr:spPr>
        <a:xfrm>
          <a:off x="1784427" y="54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108102</xdr:rowOff>
    </xdr:from>
    <xdr:to>
      <xdr:col>1</xdr:col>
      <xdr:colOff>485775</xdr:colOff>
      <xdr:row>33</xdr:row>
      <xdr:rowOff>38252</xdr:rowOff>
    </xdr:to>
    <xdr:sp macro="" textlink="">
      <xdr:nvSpPr>
        <xdr:cNvPr id="86" name="円/楕円 85"/>
        <xdr:cNvSpPr/>
      </xdr:nvSpPr>
      <xdr:spPr>
        <a:xfrm>
          <a:off x="1079500" y="55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54779</xdr:rowOff>
    </xdr:from>
    <xdr:ext cx="469744" cy="259045"/>
    <xdr:sp macro="" textlink="">
      <xdr:nvSpPr>
        <xdr:cNvPr id="87" name="テキスト ボックス 86"/>
        <xdr:cNvSpPr txBox="1"/>
      </xdr:nvSpPr>
      <xdr:spPr>
        <a:xfrm>
          <a:off x="895427" y="536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2517</xdr:rowOff>
    </xdr:from>
    <xdr:to>
      <xdr:col>6</xdr:col>
      <xdr:colOff>511175</xdr:colOff>
      <xdr:row>56</xdr:row>
      <xdr:rowOff>122189</xdr:rowOff>
    </xdr:to>
    <xdr:cxnSp macro="">
      <xdr:nvCxnSpPr>
        <xdr:cNvPr id="116" name="直線コネクタ 115"/>
        <xdr:cNvCxnSpPr/>
      </xdr:nvCxnSpPr>
      <xdr:spPr>
        <a:xfrm flipV="1">
          <a:off x="3797300" y="9432267"/>
          <a:ext cx="838200" cy="2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36564</xdr:rowOff>
    </xdr:from>
    <xdr:to>
      <xdr:col>5</xdr:col>
      <xdr:colOff>358775</xdr:colOff>
      <xdr:row>56</xdr:row>
      <xdr:rowOff>122189</xdr:rowOff>
    </xdr:to>
    <xdr:cxnSp macro="">
      <xdr:nvCxnSpPr>
        <xdr:cNvPr id="119" name="直線コネクタ 118"/>
        <xdr:cNvCxnSpPr/>
      </xdr:nvCxnSpPr>
      <xdr:spPr>
        <a:xfrm>
          <a:off x="2908300" y="9466314"/>
          <a:ext cx="889000" cy="25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36564</xdr:rowOff>
    </xdr:from>
    <xdr:to>
      <xdr:col>4</xdr:col>
      <xdr:colOff>155575</xdr:colOff>
      <xdr:row>56</xdr:row>
      <xdr:rowOff>162606</xdr:rowOff>
    </xdr:to>
    <xdr:cxnSp macro="">
      <xdr:nvCxnSpPr>
        <xdr:cNvPr id="122" name="直線コネクタ 121"/>
        <xdr:cNvCxnSpPr/>
      </xdr:nvCxnSpPr>
      <xdr:spPr>
        <a:xfrm flipV="1">
          <a:off x="2019300" y="9466314"/>
          <a:ext cx="889000" cy="29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161432</xdr:rowOff>
    </xdr:from>
    <xdr:to>
      <xdr:col>2</xdr:col>
      <xdr:colOff>638175</xdr:colOff>
      <xdr:row>56</xdr:row>
      <xdr:rowOff>162606</xdr:rowOff>
    </xdr:to>
    <xdr:cxnSp macro="">
      <xdr:nvCxnSpPr>
        <xdr:cNvPr id="125" name="直線コネクタ 124"/>
        <xdr:cNvCxnSpPr/>
      </xdr:nvCxnSpPr>
      <xdr:spPr>
        <a:xfrm>
          <a:off x="1130300" y="9762632"/>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123167</xdr:rowOff>
    </xdr:from>
    <xdr:to>
      <xdr:col>6</xdr:col>
      <xdr:colOff>561975</xdr:colOff>
      <xdr:row>55</xdr:row>
      <xdr:rowOff>53317</xdr:rowOff>
    </xdr:to>
    <xdr:sp macro="" textlink="">
      <xdr:nvSpPr>
        <xdr:cNvPr id="135" name="円/楕円 134"/>
        <xdr:cNvSpPr/>
      </xdr:nvSpPr>
      <xdr:spPr>
        <a:xfrm>
          <a:off x="4584700" y="938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146044</xdr:rowOff>
    </xdr:from>
    <xdr:ext cx="534377" cy="259045"/>
    <xdr:sp macro="" textlink="">
      <xdr:nvSpPr>
        <xdr:cNvPr id="136" name="総務費該当値テキスト"/>
        <xdr:cNvSpPr txBox="1"/>
      </xdr:nvSpPr>
      <xdr:spPr>
        <a:xfrm>
          <a:off x="4686300" y="923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95,503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71389</xdr:rowOff>
    </xdr:from>
    <xdr:to>
      <xdr:col>5</xdr:col>
      <xdr:colOff>409575</xdr:colOff>
      <xdr:row>57</xdr:row>
      <xdr:rowOff>1539</xdr:rowOff>
    </xdr:to>
    <xdr:sp macro="" textlink="">
      <xdr:nvSpPr>
        <xdr:cNvPr id="137" name="円/楕円 136"/>
        <xdr:cNvSpPr/>
      </xdr:nvSpPr>
      <xdr:spPr>
        <a:xfrm>
          <a:off x="3746500" y="96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164116</xdr:rowOff>
    </xdr:from>
    <xdr:ext cx="534377" cy="259045"/>
    <xdr:sp macro="" textlink="">
      <xdr:nvSpPr>
        <xdr:cNvPr id="138" name="テキスト ボックス 137"/>
        <xdr:cNvSpPr txBox="1"/>
      </xdr:nvSpPr>
      <xdr:spPr>
        <a:xfrm>
          <a:off x="3530111" y="976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157214</xdr:rowOff>
    </xdr:from>
    <xdr:to>
      <xdr:col>4</xdr:col>
      <xdr:colOff>206375</xdr:colOff>
      <xdr:row>55</xdr:row>
      <xdr:rowOff>87364</xdr:rowOff>
    </xdr:to>
    <xdr:sp macro="" textlink="">
      <xdr:nvSpPr>
        <xdr:cNvPr id="139" name="円/楕円 138"/>
        <xdr:cNvSpPr/>
      </xdr:nvSpPr>
      <xdr:spPr>
        <a:xfrm>
          <a:off x="2857500" y="94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103891</xdr:rowOff>
    </xdr:from>
    <xdr:ext cx="534377" cy="259045"/>
    <xdr:sp macro="" textlink="">
      <xdr:nvSpPr>
        <xdr:cNvPr id="140" name="テキスト ボックス 139"/>
        <xdr:cNvSpPr txBox="1"/>
      </xdr:nvSpPr>
      <xdr:spPr>
        <a:xfrm>
          <a:off x="2641111" y="91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91,035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111806</xdr:rowOff>
    </xdr:from>
    <xdr:to>
      <xdr:col>3</xdr:col>
      <xdr:colOff>3175</xdr:colOff>
      <xdr:row>57</xdr:row>
      <xdr:rowOff>41956</xdr:rowOff>
    </xdr:to>
    <xdr:sp macro="" textlink="">
      <xdr:nvSpPr>
        <xdr:cNvPr id="141" name="円/楕円 140"/>
        <xdr:cNvSpPr/>
      </xdr:nvSpPr>
      <xdr:spPr>
        <a:xfrm>
          <a:off x="1968500" y="97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33083</xdr:rowOff>
    </xdr:from>
    <xdr:ext cx="534377" cy="259045"/>
    <xdr:sp macro="" textlink="">
      <xdr:nvSpPr>
        <xdr:cNvPr id="142" name="テキスト ボックス 141"/>
        <xdr:cNvSpPr txBox="1"/>
      </xdr:nvSpPr>
      <xdr:spPr>
        <a:xfrm>
          <a:off x="1752111" y="98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110632</xdr:rowOff>
    </xdr:from>
    <xdr:to>
      <xdr:col>1</xdr:col>
      <xdr:colOff>485775</xdr:colOff>
      <xdr:row>57</xdr:row>
      <xdr:rowOff>40782</xdr:rowOff>
    </xdr:to>
    <xdr:sp macro="" textlink="">
      <xdr:nvSpPr>
        <xdr:cNvPr id="143" name="円/楕円 142"/>
        <xdr:cNvSpPr/>
      </xdr:nvSpPr>
      <xdr:spPr>
        <a:xfrm>
          <a:off x="1079500" y="97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31909</xdr:rowOff>
    </xdr:from>
    <xdr:ext cx="534377" cy="259045"/>
    <xdr:sp macro="" textlink="">
      <xdr:nvSpPr>
        <xdr:cNvPr id="144" name="テキスト ボックス 143"/>
        <xdr:cNvSpPr txBox="1"/>
      </xdr:nvSpPr>
      <xdr:spPr>
        <a:xfrm>
          <a:off x="863111" y="980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90374</xdr:rowOff>
    </xdr:from>
    <xdr:to>
      <xdr:col>6</xdr:col>
      <xdr:colOff>511175</xdr:colOff>
      <xdr:row>76</xdr:row>
      <xdr:rowOff>49961</xdr:rowOff>
    </xdr:to>
    <xdr:cxnSp macro="">
      <xdr:nvCxnSpPr>
        <xdr:cNvPr id="174" name="直線コネクタ 173"/>
        <xdr:cNvCxnSpPr/>
      </xdr:nvCxnSpPr>
      <xdr:spPr>
        <a:xfrm flipV="1">
          <a:off x="3797300" y="12949124"/>
          <a:ext cx="838200" cy="1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163703</xdr:rowOff>
    </xdr:from>
    <xdr:to>
      <xdr:col>5</xdr:col>
      <xdr:colOff>358775</xdr:colOff>
      <xdr:row>76</xdr:row>
      <xdr:rowOff>49961</xdr:rowOff>
    </xdr:to>
    <xdr:cxnSp macro="">
      <xdr:nvCxnSpPr>
        <xdr:cNvPr id="177" name="直線コネクタ 176"/>
        <xdr:cNvCxnSpPr/>
      </xdr:nvCxnSpPr>
      <xdr:spPr>
        <a:xfrm>
          <a:off x="2908300" y="13022453"/>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163703</xdr:rowOff>
    </xdr:from>
    <xdr:to>
      <xdr:col>4</xdr:col>
      <xdr:colOff>155575</xdr:colOff>
      <xdr:row>77</xdr:row>
      <xdr:rowOff>70002</xdr:rowOff>
    </xdr:to>
    <xdr:cxnSp macro="">
      <xdr:nvCxnSpPr>
        <xdr:cNvPr id="180" name="直線コネクタ 179"/>
        <xdr:cNvCxnSpPr/>
      </xdr:nvCxnSpPr>
      <xdr:spPr>
        <a:xfrm flipV="1">
          <a:off x="2019300" y="13022453"/>
          <a:ext cx="889000" cy="2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70002</xdr:rowOff>
    </xdr:from>
    <xdr:to>
      <xdr:col>2</xdr:col>
      <xdr:colOff>638175</xdr:colOff>
      <xdr:row>77</xdr:row>
      <xdr:rowOff>72656</xdr:rowOff>
    </xdr:to>
    <xdr:cxnSp macro="">
      <xdr:nvCxnSpPr>
        <xdr:cNvPr id="183" name="直線コネクタ 182"/>
        <xdr:cNvCxnSpPr/>
      </xdr:nvCxnSpPr>
      <xdr:spPr>
        <a:xfrm flipV="1">
          <a:off x="1130300" y="1327165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39574</xdr:rowOff>
    </xdr:from>
    <xdr:to>
      <xdr:col>6</xdr:col>
      <xdr:colOff>561975</xdr:colOff>
      <xdr:row>75</xdr:row>
      <xdr:rowOff>141174</xdr:rowOff>
    </xdr:to>
    <xdr:sp macro="" textlink="">
      <xdr:nvSpPr>
        <xdr:cNvPr id="193" name="円/楕円 192"/>
        <xdr:cNvSpPr/>
      </xdr:nvSpPr>
      <xdr:spPr>
        <a:xfrm>
          <a:off x="4584700" y="128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62451</xdr:rowOff>
    </xdr:from>
    <xdr:ext cx="599010" cy="259045"/>
    <xdr:sp macro="" textlink="">
      <xdr:nvSpPr>
        <xdr:cNvPr id="194" name="民生費該当値テキスト"/>
        <xdr:cNvSpPr txBox="1"/>
      </xdr:nvSpPr>
      <xdr:spPr>
        <a:xfrm>
          <a:off x="4686300" y="127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170,384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170611</xdr:rowOff>
    </xdr:from>
    <xdr:to>
      <xdr:col>5</xdr:col>
      <xdr:colOff>409575</xdr:colOff>
      <xdr:row>76</xdr:row>
      <xdr:rowOff>100761</xdr:rowOff>
    </xdr:to>
    <xdr:sp macro="" textlink="">
      <xdr:nvSpPr>
        <xdr:cNvPr id="195" name="円/楕円 194"/>
        <xdr:cNvSpPr/>
      </xdr:nvSpPr>
      <xdr:spPr>
        <a:xfrm>
          <a:off x="3746500" y="130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91888</xdr:rowOff>
    </xdr:from>
    <xdr:ext cx="599010" cy="259045"/>
    <xdr:sp macro="" textlink="">
      <xdr:nvSpPr>
        <xdr:cNvPr id="196" name="テキスト ボックス 195"/>
        <xdr:cNvSpPr txBox="1"/>
      </xdr:nvSpPr>
      <xdr:spPr>
        <a:xfrm>
          <a:off x="3497794" y="1312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160,066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112903</xdr:rowOff>
    </xdr:from>
    <xdr:to>
      <xdr:col>4</xdr:col>
      <xdr:colOff>206375</xdr:colOff>
      <xdr:row>76</xdr:row>
      <xdr:rowOff>43053</xdr:rowOff>
    </xdr:to>
    <xdr:sp macro="" textlink="">
      <xdr:nvSpPr>
        <xdr:cNvPr id="197" name="円/楕円 196"/>
        <xdr:cNvSpPr/>
      </xdr:nvSpPr>
      <xdr:spPr>
        <a:xfrm>
          <a:off x="28575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59580</xdr:rowOff>
    </xdr:from>
    <xdr:ext cx="599010" cy="259045"/>
    <xdr:sp macro="" textlink="">
      <xdr:nvSpPr>
        <xdr:cNvPr id="198" name="テキスト ボックス 197"/>
        <xdr:cNvSpPr txBox="1"/>
      </xdr:nvSpPr>
      <xdr:spPr>
        <a:xfrm>
          <a:off x="2608794" y="1274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19202</xdr:rowOff>
    </xdr:from>
    <xdr:to>
      <xdr:col>3</xdr:col>
      <xdr:colOff>3175</xdr:colOff>
      <xdr:row>77</xdr:row>
      <xdr:rowOff>120802</xdr:rowOff>
    </xdr:to>
    <xdr:sp macro="" textlink="">
      <xdr:nvSpPr>
        <xdr:cNvPr id="199" name="円/楕円 198"/>
        <xdr:cNvSpPr/>
      </xdr:nvSpPr>
      <xdr:spPr>
        <a:xfrm>
          <a:off x="1968500" y="132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137329</xdr:rowOff>
    </xdr:from>
    <xdr:ext cx="599010" cy="259045"/>
    <xdr:sp macro="" textlink="">
      <xdr:nvSpPr>
        <xdr:cNvPr id="200" name="テキスト ボックス 199"/>
        <xdr:cNvSpPr txBox="1"/>
      </xdr:nvSpPr>
      <xdr:spPr>
        <a:xfrm>
          <a:off x="1719794" y="1299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21856</xdr:rowOff>
    </xdr:from>
    <xdr:to>
      <xdr:col>1</xdr:col>
      <xdr:colOff>485775</xdr:colOff>
      <xdr:row>77</xdr:row>
      <xdr:rowOff>123456</xdr:rowOff>
    </xdr:to>
    <xdr:sp macro="" textlink="">
      <xdr:nvSpPr>
        <xdr:cNvPr id="201" name="円/楕円 200"/>
        <xdr:cNvSpPr/>
      </xdr:nvSpPr>
      <xdr:spPr>
        <a:xfrm>
          <a:off x="1079500" y="1322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139983</xdr:rowOff>
    </xdr:from>
    <xdr:ext cx="599010" cy="259045"/>
    <xdr:sp macro="" textlink="">
      <xdr:nvSpPr>
        <xdr:cNvPr id="202" name="テキスト ボックス 201"/>
        <xdr:cNvSpPr txBox="1"/>
      </xdr:nvSpPr>
      <xdr:spPr>
        <a:xfrm>
          <a:off x="830794" y="1299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4189</xdr:rowOff>
    </xdr:from>
    <xdr:to>
      <xdr:col>6</xdr:col>
      <xdr:colOff>510540</xdr:colOff>
      <xdr:row>99</xdr:row>
      <xdr:rowOff>110390</xdr:rowOff>
    </xdr:to>
    <xdr:cxnSp macro="">
      <xdr:nvCxnSpPr>
        <xdr:cNvPr id="229" name="直線コネクタ 228"/>
        <xdr:cNvCxnSpPr/>
      </xdr:nvCxnSpPr>
      <xdr:spPr>
        <a:xfrm flipV="1">
          <a:off x="4633595" y="15777589"/>
          <a:ext cx="1270" cy="130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114217</xdr:rowOff>
    </xdr:from>
    <xdr:ext cx="534377" cy="259045"/>
    <xdr:sp macro="" textlink="">
      <xdr:nvSpPr>
        <xdr:cNvPr id="230" name="衛生費最小値テキスト"/>
        <xdr:cNvSpPr txBox="1"/>
      </xdr:nvSpPr>
      <xdr:spPr>
        <a:xfrm>
          <a:off x="4686300" y="170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110390</xdr:rowOff>
    </xdr:from>
    <xdr:to>
      <xdr:col>6</xdr:col>
      <xdr:colOff>600075</xdr:colOff>
      <xdr:row>99</xdr:row>
      <xdr:rowOff>110390</xdr:rowOff>
    </xdr:to>
    <xdr:cxnSp macro="">
      <xdr:nvCxnSpPr>
        <xdr:cNvPr id="231" name="直線コネクタ 230"/>
        <xdr:cNvCxnSpPr/>
      </xdr:nvCxnSpPr>
      <xdr:spPr>
        <a:xfrm>
          <a:off x="4546600" y="1708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122316</xdr:rowOff>
    </xdr:from>
    <xdr:ext cx="534377" cy="259045"/>
    <xdr:sp macro="" textlink="">
      <xdr:nvSpPr>
        <xdr:cNvPr id="232" name="衛生費最大値テキスト"/>
        <xdr:cNvSpPr txBox="1"/>
      </xdr:nvSpPr>
      <xdr:spPr>
        <a:xfrm>
          <a:off x="4686300" y="1555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92</xdr:row>
      <xdr:rowOff>4189</xdr:rowOff>
    </xdr:from>
    <xdr:to>
      <xdr:col>6</xdr:col>
      <xdr:colOff>600075</xdr:colOff>
      <xdr:row>92</xdr:row>
      <xdr:rowOff>4189</xdr:rowOff>
    </xdr:to>
    <xdr:cxnSp macro="">
      <xdr:nvCxnSpPr>
        <xdr:cNvPr id="233" name="直線コネクタ 232"/>
        <xdr:cNvCxnSpPr/>
      </xdr:nvCxnSpPr>
      <xdr:spPr>
        <a:xfrm>
          <a:off x="4546600" y="157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69128</xdr:rowOff>
    </xdr:from>
    <xdr:to>
      <xdr:col>6</xdr:col>
      <xdr:colOff>511175</xdr:colOff>
      <xdr:row>97</xdr:row>
      <xdr:rowOff>122213</xdr:rowOff>
    </xdr:to>
    <xdr:cxnSp macro="">
      <xdr:nvCxnSpPr>
        <xdr:cNvPr id="234" name="直線コネクタ 233"/>
        <xdr:cNvCxnSpPr/>
      </xdr:nvCxnSpPr>
      <xdr:spPr>
        <a:xfrm flipV="1">
          <a:off x="3797300" y="16699778"/>
          <a:ext cx="8382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56649</xdr:rowOff>
    </xdr:from>
    <xdr:ext cx="534377" cy="259045"/>
    <xdr:sp macro="" textlink="">
      <xdr:nvSpPr>
        <xdr:cNvPr id="235" name="衛生費平均値テキスト"/>
        <xdr:cNvSpPr txBox="1"/>
      </xdr:nvSpPr>
      <xdr:spPr>
        <a:xfrm>
          <a:off x="4686300" y="1668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78222</xdr:rowOff>
    </xdr:from>
    <xdr:to>
      <xdr:col>6</xdr:col>
      <xdr:colOff>561975</xdr:colOff>
      <xdr:row>98</xdr:row>
      <xdr:rowOff>8372</xdr:rowOff>
    </xdr:to>
    <xdr:sp macro="" textlink="">
      <xdr:nvSpPr>
        <xdr:cNvPr id="236" name="フローチャート : 判断 235"/>
        <xdr:cNvSpPr/>
      </xdr:nvSpPr>
      <xdr:spPr>
        <a:xfrm>
          <a:off x="4584700" y="1670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122213</xdr:rowOff>
    </xdr:from>
    <xdr:to>
      <xdr:col>5</xdr:col>
      <xdr:colOff>358775</xdr:colOff>
      <xdr:row>97</xdr:row>
      <xdr:rowOff>124123</xdr:rowOff>
    </xdr:to>
    <xdr:cxnSp macro="">
      <xdr:nvCxnSpPr>
        <xdr:cNvPr id="237" name="直線コネクタ 236"/>
        <xdr:cNvCxnSpPr/>
      </xdr:nvCxnSpPr>
      <xdr:spPr>
        <a:xfrm flipV="1">
          <a:off x="2908300" y="16752863"/>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29008</xdr:rowOff>
    </xdr:from>
    <xdr:to>
      <xdr:col>5</xdr:col>
      <xdr:colOff>409575</xdr:colOff>
      <xdr:row>97</xdr:row>
      <xdr:rowOff>130608</xdr:rowOff>
    </xdr:to>
    <xdr:sp macro="" textlink="">
      <xdr:nvSpPr>
        <xdr:cNvPr id="238" name="フローチャート : 判断 237"/>
        <xdr:cNvSpPr/>
      </xdr:nvSpPr>
      <xdr:spPr>
        <a:xfrm>
          <a:off x="3746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147135</xdr:rowOff>
    </xdr:from>
    <xdr:ext cx="534377" cy="259045"/>
    <xdr:sp macro="" textlink="">
      <xdr:nvSpPr>
        <xdr:cNvPr id="239" name="テキスト ボックス 238"/>
        <xdr:cNvSpPr txBox="1"/>
      </xdr:nvSpPr>
      <xdr:spPr>
        <a:xfrm>
          <a:off x="3530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39883</xdr:rowOff>
    </xdr:from>
    <xdr:to>
      <xdr:col>4</xdr:col>
      <xdr:colOff>155575</xdr:colOff>
      <xdr:row>97</xdr:row>
      <xdr:rowOff>124123</xdr:rowOff>
    </xdr:to>
    <xdr:cxnSp macro="">
      <xdr:nvCxnSpPr>
        <xdr:cNvPr id="240" name="直線コネクタ 239"/>
        <xdr:cNvCxnSpPr/>
      </xdr:nvCxnSpPr>
      <xdr:spPr>
        <a:xfrm>
          <a:off x="2019300" y="15641833"/>
          <a:ext cx="889000" cy="11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117425</xdr:rowOff>
    </xdr:from>
    <xdr:to>
      <xdr:col>4</xdr:col>
      <xdr:colOff>206375</xdr:colOff>
      <xdr:row>98</xdr:row>
      <xdr:rowOff>47575</xdr:rowOff>
    </xdr:to>
    <xdr:sp macro="" textlink="">
      <xdr:nvSpPr>
        <xdr:cNvPr id="241" name="フローチャート : 判断 240"/>
        <xdr:cNvSpPr/>
      </xdr:nvSpPr>
      <xdr:spPr>
        <a:xfrm>
          <a:off x="2857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38702</xdr:rowOff>
    </xdr:from>
    <xdr:ext cx="534377" cy="259045"/>
    <xdr:sp macro="" textlink="">
      <xdr:nvSpPr>
        <xdr:cNvPr id="242" name="テキスト ボックス 241"/>
        <xdr:cNvSpPr txBox="1"/>
      </xdr:nvSpPr>
      <xdr:spPr>
        <a:xfrm>
          <a:off x="2641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39883</xdr:rowOff>
    </xdr:from>
    <xdr:to>
      <xdr:col>2</xdr:col>
      <xdr:colOff>638175</xdr:colOff>
      <xdr:row>93</xdr:row>
      <xdr:rowOff>78566</xdr:rowOff>
    </xdr:to>
    <xdr:cxnSp macro="">
      <xdr:nvCxnSpPr>
        <xdr:cNvPr id="243" name="直線コネクタ 242"/>
        <xdr:cNvCxnSpPr/>
      </xdr:nvCxnSpPr>
      <xdr:spPr>
        <a:xfrm flipV="1">
          <a:off x="1130300" y="15641833"/>
          <a:ext cx="889000" cy="3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101815</xdr:rowOff>
    </xdr:from>
    <xdr:to>
      <xdr:col>3</xdr:col>
      <xdr:colOff>3175</xdr:colOff>
      <xdr:row>98</xdr:row>
      <xdr:rowOff>31965</xdr:rowOff>
    </xdr:to>
    <xdr:sp macro="" textlink="">
      <xdr:nvSpPr>
        <xdr:cNvPr id="244" name="フローチャート : 判断 243"/>
        <xdr:cNvSpPr/>
      </xdr:nvSpPr>
      <xdr:spPr>
        <a:xfrm>
          <a:off x="1968500" y="167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23092</xdr:rowOff>
    </xdr:from>
    <xdr:ext cx="534377" cy="259045"/>
    <xdr:sp macro="" textlink="">
      <xdr:nvSpPr>
        <xdr:cNvPr id="245" name="テキスト ボックス 244"/>
        <xdr:cNvSpPr txBox="1"/>
      </xdr:nvSpPr>
      <xdr:spPr>
        <a:xfrm>
          <a:off x="1752111" y="168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132758</xdr:rowOff>
    </xdr:from>
    <xdr:to>
      <xdr:col>1</xdr:col>
      <xdr:colOff>485775</xdr:colOff>
      <xdr:row>98</xdr:row>
      <xdr:rowOff>62908</xdr:rowOff>
    </xdr:to>
    <xdr:sp macro="" textlink="">
      <xdr:nvSpPr>
        <xdr:cNvPr id="246" name="フローチャート : 判断 245"/>
        <xdr:cNvSpPr/>
      </xdr:nvSpPr>
      <xdr:spPr>
        <a:xfrm>
          <a:off x="1079500" y="1676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54035</xdr:rowOff>
    </xdr:from>
    <xdr:ext cx="534377" cy="259045"/>
    <xdr:sp macro="" textlink="">
      <xdr:nvSpPr>
        <xdr:cNvPr id="247" name="テキスト ボックス 246"/>
        <xdr:cNvSpPr txBox="1"/>
      </xdr:nvSpPr>
      <xdr:spPr>
        <a:xfrm>
          <a:off x="863111" y="168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18328</xdr:rowOff>
    </xdr:from>
    <xdr:to>
      <xdr:col>6</xdr:col>
      <xdr:colOff>561975</xdr:colOff>
      <xdr:row>97</xdr:row>
      <xdr:rowOff>119928</xdr:rowOff>
    </xdr:to>
    <xdr:sp macro="" textlink="">
      <xdr:nvSpPr>
        <xdr:cNvPr id="253" name="円/楕円 252"/>
        <xdr:cNvSpPr/>
      </xdr:nvSpPr>
      <xdr:spPr>
        <a:xfrm>
          <a:off x="4584700" y="1664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41205</xdr:rowOff>
    </xdr:from>
    <xdr:ext cx="534377" cy="259045"/>
    <xdr:sp macro="" textlink="">
      <xdr:nvSpPr>
        <xdr:cNvPr id="254" name="衛生費該当値テキスト"/>
        <xdr:cNvSpPr txBox="1"/>
      </xdr:nvSpPr>
      <xdr:spPr>
        <a:xfrm>
          <a:off x="4686300" y="165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71413</xdr:rowOff>
    </xdr:from>
    <xdr:to>
      <xdr:col>5</xdr:col>
      <xdr:colOff>409575</xdr:colOff>
      <xdr:row>98</xdr:row>
      <xdr:rowOff>1563</xdr:rowOff>
    </xdr:to>
    <xdr:sp macro="" textlink="">
      <xdr:nvSpPr>
        <xdr:cNvPr id="255" name="円/楕円 254"/>
        <xdr:cNvSpPr/>
      </xdr:nvSpPr>
      <xdr:spPr>
        <a:xfrm>
          <a:off x="3746500" y="167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164140</xdr:rowOff>
    </xdr:from>
    <xdr:ext cx="534377" cy="259045"/>
    <xdr:sp macro="" textlink="">
      <xdr:nvSpPr>
        <xdr:cNvPr id="256" name="テキスト ボックス 255"/>
        <xdr:cNvSpPr txBox="1"/>
      </xdr:nvSpPr>
      <xdr:spPr>
        <a:xfrm>
          <a:off x="3530111" y="167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73323</xdr:rowOff>
    </xdr:from>
    <xdr:to>
      <xdr:col>4</xdr:col>
      <xdr:colOff>206375</xdr:colOff>
      <xdr:row>98</xdr:row>
      <xdr:rowOff>3473</xdr:rowOff>
    </xdr:to>
    <xdr:sp macro="" textlink="">
      <xdr:nvSpPr>
        <xdr:cNvPr id="257" name="円/楕円 256"/>
        <xdr:cNvSpPr/>
      </xdr:nvSpPr>
      <xdr:spPr>
        <a:xfrm>
          <a:off x="2857500" y="167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20000</xdr:rowOff>
    </xdr:from>
    <xdr:ext cx="534377" cy="259045"/>
    <xdr:sp macro="" textlink="">
      <xdr:nvSpPr>
        <xdr:cNvPr id="258" name="テキスト ボックス 257"/>
        <xdr:cNvSpPr txBox="1"/>
      </xdr:nvSpPr>
      <xdr:spPr>
        <a:xfrm>
          <a:off x="2641111" y="164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39,454</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160533</xdr:rowOff>
    </xdr:from>
    <xdr:to>
      <xdr:col>3</xdr:col>
      <xdr:colOff>3175</xdr:colOff>
      <xdr:row>91</xdr:row>
      <xdr:rowOff>90683</xdr:rowOff>
    </xdr:to>
    <xdr:sp macro="" textlink="">
      <xdr:nvSpPr>
        <xdr:cNvPr id="259" name="円/楕円 258"/>
        <xdr:cNvSpPr/>
      </xdr:nvSpPr>
      <xdr:spPr>
        <a:xfrm>
          <a:off x="1968500" y="1559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107210</xdr:rowOff>
    </xdr:from>
    <xdr:ext cx="599010" cy="259045"/>
    <xdr:sp macro="" textlink="">
      <xdr:nvSpPr>
        <xdr:cNvPr id="260" name="テキスト ボックス 259"/>
        <xdr:cNvSpPr txBox="1"/>
      </xdr:nvSpPr>
      <xdr:spPr>
        <a:xfrm>
          <a:off x="1719794" y="153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27766</xdr:rowOff>
    </xdr:from>
    <xdr:to>
      <xdr:col>1</xdr:col>
      <xdr:colOff>485775</xdr:colOff>
      <xdr:row>93</xdr:row>
      <xdr:rowOff>129366</xdr:rowOff>
    </xdr:to>
    <xdr:sp macro="" textlink="">
      <xdr:nvSpPr>
        <xdr:cNvPr id="261" name="円/楕円 260"/>
        <xdr:cNvSpPr/>
      </xdr:nvSpPr>
      <xdr:spPr>
        <a:xfrm>
          <a:off x="1079500" y="159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145893</xdr:rowOff>
    </xdr:from>
    <xdr:ext cx="534377" cy="259045"/>
    <xdr:sp macro="" textlink="">
      <xdr:nvSpPr>
        <xdr:cNvPr id="262" name="テキスト ボックス 261"/>
        <xdr:cNvSpPr txBox="1"/>
      </xdr:nvSpPr>
      <xdr:spPr>
        <a:xfrm>
          <a:off x="863111" y="157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4" name="直線コネクタ 283"/>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7"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8" name="直線コネクタ 287"/>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16942</xdr:rowOff>
    </xdr:from>
    <xdr:to>
      <xdr:col>15</xdr:col>
      <xdr:colOff>180975</xdr:colOff>
      <xdr:row>38</xdr:row>
      <xdr:rowOff>28143</xdr:rowOff>
    </xdr:to>
    <xdr:cxnSp macro="">
      <xdr:nvCxnSpPr>
        <xdr:cNvPr id="289" name="直線コネクタ 288"/>
        <xdr:cNvCxnSpPr/>
      </xdr:nvCxnSpPr>
      <xdr:spPr>
        <a:xfrm>
          <a:off x="9639300" y="6532042"/>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90"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1" name="フローチャート : 判断 290"/>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167132</xdr:rowOff>
    </xdr:from>
    <xdr:to>
      <xdr:col>14</xdr:col>
      <xdr:colOff>28575</xdr:colOff>
      <xdr:row>38</xdr:row>
      <xdr:rowOff>16942</xdr:rowOff>
    </xdr:to>
    <xdr:cxnSp macro="">
      <xdr:nvCxnSpPr>
        <xdr:cNvPr id="292" name="直線コネクタ 291"/>
        <xdr:cNvCxnSpPr/>
      </xdr:nvCxnSpPr>
      <xdr:spPr>
        <a:xfrm>
          <a:off x="8750300" y="651078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3" name="フローチャート : 判断 292"/>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4" name="テキスト ボックス 293"/>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133528</xdr:rowOff>
    </xdr:from>
    <xdr:to>
      <xdr:col>12</xdr:col>
      <xdr:colOff>511175</xdr:colOff>
      <xdr:row>37</xdr:row>
      <xdr:rowOff>167132</xdr:rowOff>
    </xdr:to>
    <xdr:cxnSp macro="">
      <xdr:nvCxnSpPr>
        <xdr:cNvPr id="295" name="直線コネクタ 294"/>
        <xdr:cNvCxnSpPr/>
      </xdr:nvCxnSpPr>
      <xdr:spPr>
        <a:xfrm>
          <a:off x="7861300" y="6477178"/>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6" name="フローチャート : 判断 295"/>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7" name="テキスト ボックス 296"/>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101524</xdr:rowOff>
    </xdr:from>
    <xdr:to>
      <xdr:col>11</xdr:col>
      <xdr:colOff>307975</xdr:colOff>
      <xdr:row>37</xdr:row>
      <xdr:rowOff>133528</xdr:rowOff>
    </xdr:to>
    <xdr:cxnSp macro="">
      <xdr:nvCxnSpPr>
        <xdr:cNvPr id="298" name="直線コネクタ 297"/>
        <xdr:cNvCxnSpPr/>
      </xdr:nvCxnSpPr>
      <xdr:spPr>
        <a:xfrm>
          <a:off x="6972300" y="64451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9" name="フローチャート : 判断 298"/>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300" name="テキスト ボックス 299"/>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1" name="フローチャート : 判断 300"/>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2" name="テキスト ボックス 301"/>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148793</xdr:rowOff>
    </xdr:from>
    <xdr:to>
      <xdr:col>15</xdr:col>
      <xdr:colOff>231775</xdr:colOff>
      <xdr:row>38</xdr:row>
      <xdr:rowOff>78943</xdr:rowOff>
    </xdr:to>
    <xdr:sp macro="" textlink="">
      <xdr:nvSpPr>
        <xdr:cNvPr id="308" name="円/楕円 307"/>
        <xdr:cNvSpPr/>
      </xdr:nvSpPr>
      <xdr:spPr>
        <a:xfrm>
          <a:off x="10426700" y="64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70299</xdr:rowOff>
    </xdr:from>
    <xdr:ext cx="378565" cy="259045"/>
    <xdr:sp macro="" textlink="">
      <xdr:nvSpPr>
        <xdr:cNvPr id="309" name="労働費該当値テキスト"/>
        <xdr:cNvSpPr txBox="1"/>
      </xdr:nvSpPr>
      <xdr:spPr>
        <a:xfrm>
          <a:off x="10528300" y="6413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137592</xdr:rowOff>
    </xdr:from>
    <xdr:to>
      <xdr:col>14</xdr:col>
      <xdr:colOff>79375</xdr:colOff>
      <xdr:row>38</xdr:row>
      <xdr:rowOff>67742</xdr:rowOff>
    </xdr:to>
    <xdr:sp macro="" textlink="">
      <xdr:nvSpPr>
        <xdr:cNvPr id="310" name="円/楕円 309"/>
        <xdr:cNvSpPr/>
      </xdr:nvSpPr>
      <xdr:spPr>
        <a:xfrm>
          <a:off x="9588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58869</xdr:rowOff>
    </xdr:from>
    <xdr:ext cx="378565" cy="259045"/>
    <xdr:sp macro="" textlink="">
      <xdr:nvSpPr>
        <xdr:cNvPr id="311" name="テキスト ボックス 310"/>
        <xdr:cNvSpPr txBox="1"/>
      </xdr:nvSpPr>
      <xdr:spPr>
        <a:xfrm>
          <a:off x="9450017" y="657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116332</xdr:rowOff>
    </xdr:from>
    <xdr:to>
      <xdr:col>12</xdr:col>
      <xdr:colOff>561975</xdr:colOff>
      <xdr:row>38</xdr:row>
      <xdr:rowOff>46482</xdr:rowOff>
    </xdr:to>
    <xdr:sp macro="" textlink="">
      <xdr:nvSpPr>
        <xdr:cNvPr id="312" name="円/楕円 311"/>
        <xdr:cNvSpPr/>
      </xdr:nvSpPr>
      <xdr:spPr>
        <a:xfrm>
          <a:off x="8699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37609</xdr:rowOff>
    </xdr:from>
    <xdr:ext cx="378565" cy="259045"/>
    <xdr:sp macro="" textlink="">
      <xdr:nvSpPr>
        <xdr:cNvPr id="313" name="テキスト ボックス 312"/>
        <xdr:cNvSpPr txBox="1"/>
      </xdr:nvSpPr>
      <xdr:spPr>
        <a:xfrm>
          <a:off x="8561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82728</xdr:rowOff>
    </xdr:from>
    <xdr:to>
      <xdr:col>11</xdr:col>
      <xdr:colOff>358775</xdr:colOff>
      <xdr:row>38</xdr:row>
      <xdr:rowOff>12878</xdr:rowOff>
    </xdr:to>
    <xdr:sp macro="" textlink="">
      <xdr:nvSpPr>
        <xdr:cNvPr id="314" name="円/楕円 313"/>
        <xdr:cNvSpPr/>
      </xdr:nvSpPr>
      <xdr:spPr>
        <a:xfrm>
          <a:off x="7810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4005</xdr:rowOff>
    </xdr:from>
    <xdr:ext cx="378565" cy="259045"/>
    <xdr:sp macro="" textlink="">
      <xdr:nvSpPr>
        <xdr:cNvPr id="315" name="テキスト ボックス 314"/>
        <xdr:cNvSpPr txBox="1"/>
      </xdr:nvSpPr>
      <xdr:spPr>
        <a:xfrm>
          <a:off x="7672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50724</xdr:rowOff>
    </xdr:from>
    <xdr:to>
      <xdr:col>10</xdr:col>
      <xdr:colOff>155575</xdr:colOff>
      <xdr:row>37</xdr:row>
      <xdr:rowOff>152324</xdr:rowOff>
    </xdr:to>
    <xdr:sp macro="" textlink="">
      <xdr:nvSpPr>
        <xdr:cNvPr id="316" name="円/楕円 315"/>
        <xdr:cNvSpPr/>
      </xdr:nvSpPr>
      <xdr:spPr>
        <a:xfrm>
          <a:off x="69215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143451</xdr:rowOff>
    </xdr:from>
    <xdr:ext cx="378565" cy="259045"/>
    <xdr:sp macro="" textlink="">
      <xdr:nvSpPr>
        <xdr:cNvPr id="317" name="テキスト ボックス 316"/>
        <xdr:cNvSpPr txBox="1"/>
      </xdr:nvSpPr>
      <xdr:spPr>
        <a:xfrm>
          <a:off x="6783017" y="648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3" name="直線コネクタ 342"/>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4"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5" name="直線コネクタ 344"/>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6"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7" name="直線コネクタ 346"/>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47329</xdr:rowOff>
    </xdr:from>
    <xdr:to>
      <xdr:col>15</xdr:col>
      <xdr:colOff>180975</xdr:colOff>
      <xdr:row>58</xdr:row>
      <xdr:rowOff>68393</xdr:rowOff>
    </xdr:to>
    <xdr:cxnSp macro="">
      <xdr:nvCxnSpPr>
        <xdr:cNvPr id="348" name="直線コネクタ 347"/>
        <xdr:cNvCxnSpPr/>
      </xdr:nvCxnSpPr>
      <xdr:spPr>
        <a:xfrm flipV="1">
          <a:off x="9639300" y="9991429"/>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9"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50" name="フローチャート : 判断 349"/>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43835</xdr:rowOff>
    </xdr:from>
    <xdr:to>
      <xdr:col>14</xdr:col>
      <xdr:colOff>28575</xdr:colOff>
      <xdr:row>58</xdr:row>
      <xdr:rowOff>68393</xdr:rowOff>
    </xdr:to>
    <xdr:cxnSp macro="">
      <xdr:nvCxnSpPr>
        <xdr:cNvPr id="351" name="直線コネクタ 350"/>
        <xdr:cNvCxnSpPr/>
      </xdr:nvCxnSpPr>
      <xdr:spPr>
        <a:xfrm>
          <a:off x="8750300" y="998793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2" name="フローチャート : 判断 351"/>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3" name="テキスト ボックス 352"/>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43835</xdr:rowOff>
    </xdr:from>
    <xdr:to>
      <xdr:col>12</xdr:col>
      <xdr:colOff>511175</xdr:colOff>
      <xdr:row>58</xdr:row>
      <xdr:rowOff>90665</xdr:rowOff>
    </xdr:to>
    <xdr:cxnSp macro="">
      <xdr:nvCxnSpPr>
        <xdr:cNvPr id="354" name="直線コネクタ 353"/>
        <xdr:cNvCxnSpPr/>
      </xdr:nvCxnSpPr>
      <xdr:spPr>
        <a:xfrm flipV="1">
          <a:off x="7861300" y="9987935"/>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5" name="フローチャート : 判断 354"/>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6" name="テキスト ボックス 355"/>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90665</xdr:rowOff>
    </xdr:from>
    <xdr:to>
      <xdr:col>11</xdr:col>
      <xdr:colOff>307975</xdr:colOff>
      <xdr:row>58</xdr:row>
      <xdr:rowOff>104773</xdr:rowOff>
    </xdr:to>
    <xdr:cxnSp macro="">
      <xdr:nvCxnSpPr>
        <xdr:cNvPr id="357" name="直線コネクタ 356"/>
        <xdr:cNvCxnSpPr/>
      </xdr:nvCxnSpPr>
      <xdr:spPr>
        <a:xfrm flipV="1">
          <a:off x="6972300" y="10034765"/>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8" name="フローチャート : 判断 357"/>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9" name="テキスト ボックス 358"/>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60" name="フローチャート : 判断 359"/>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61" name="テキスト ボックス 360"/>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167979</xdr:rowOff>
    </xdr:from>
    <xdr:to>
      <xdr:col>15</xdr:col>
      <xdr:colOff>231775</xdr:colOff>
      <xdr:row>58</xdr:row>
      <xdr:rowOff>98129</xdr:rowOff>
    </xdr:to>
    <xdr:sp macro="" textlink="">
      <xdr:nvSpPr>
        <xdr:cNvPr id="367" name="円/楕円 366"/>
        <xdr:cNvSpPr/>
      </xdr:nvSpPr>
      <xdr:spPr>
        <a:xfrm>
          <a:off x="10426700" y="99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146406</xdr:rowOff>
    </xdr:from>
    <xdr:ext cx="534377" cy="259045"/>
    <xdr:sp macro="" textlink="">
      <xdr:nvSpPr>
        <xdr:cNvPr id="368" name="農林水産業費該当値テキスト"/>
        <xdr:cNvSpPr txBox="1"/>
      </xdr:nvSpPr>
      <xdr:spPr>
        <a:xfrm>
          <a:off x="10528300" y="99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17593</xdr:rowOff>
    </xdr:from>
    <xdr:to>
      <xdr:col>14</xdr:col>
      <xdr:colOff>79375</xdr:colOff>
      <xdr:row>58</xdr:row>
      <xdr:rowOff>119193</xdr:rowOff>
    </xdr:to>
    <xdr:sp macro="" textlink="">
      <xdr:nvSpPr>
        <xdr:cNvPr id="369" name="円/楕円 368"/>
        <xdr:cNvSpPr/>
      </xdr:nvSpPr>
      <xdr:spPr>
        <a:xfrm>
          <a:off x="9588500" y="99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110320</xdr:rowOff>
    </xdr:from>
    <xdr:ext cx="534377" cy="259045"/>
    <xdr:sp macro="" textlink="">
      <xdr:nvSpPr>
        <xdr:cNvPr id="370" name="テキスト ボックス 369"/>
        <xdr:cNvSpPr txBox="1"/>
      </xdr:nvSpPr>
      <xdr:spPr>
        <a:xfrm>
          <a:off x="9372111" y="1005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164485</xdr:rowOff>
    </xdr:from>
    <xdr:to>
      <xdr:col>12</xdr:col>
      <xdr:colOff>561975</xdr:colOff>
      <xdr:row>58</xdr:row>
      <xdr:rowOff>94635</xdr:rowOff>
    </xdr:to>
    <xdr:sp macro="" textlink="">
      <xdr:nvSpPr>
        <xdr:cNvPr id="371" name="円/楕円 370"/>
        <xdr:cNvSpPr/>
      </xdr:nvSpPr>
      <xdr:spPr>
        <a:xfrm>
          <a:off x="8699500" y="99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85762</xdr:rowOff>
    </xdr:from>
    <xdr:ext cx="534377" cy="259045"/>
    <xdr:sp macro="" textlink="">
      <xdr:nvSpPr>
        <xdr:cNvPr id="372" name="テキスト ボックス 371"/>
        <xdr:cNvSpPr txBox="1"/>
      </xdr:nvSpPr>
      <xdr:spPr>
        <a:xfrm>
          <a:off x="8483111" y="100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39865</xdr:rowOff>
    </xdr:from>
    <xdr:to>
      <xdr:col>11</xdr:col>
      <xdr:colOff>358775</xdr:colOff>
      <xdr:row>58</xdr:row>
      <xdr:rowOff>141465</xdr:rowOff>
    </xdr:to>
    <xdr:sp macro="" textlink="">
      <xdr:nvSpPr>
        <xdr:cNvPr id="373" name="円/楕円 372"/>
        <xdr:cNvSpPr/>
      </xdr:nvSpPr>
      <xdr:spPr>
        <a:xfrm>
          <a:off x="7810500" y="99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132592</xdr:rowOff>
    </xdr:from>
    <xdr:ext cx="534377" cy="259045"/>
    <xdr:sp macro="" textlink="">
      <xdr:nvSpPr>
        <xdr:cNvPr id="374" name="テキスト ボックス 373"/>
        <xdr:cNvSpPr txBox="1"/>
      </xdr:nvSpPr>
      <xdr:spPr>
        <a:xfrm>
          <a:off x="7594111" y="1007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53973</xdr:rowOff>
    </xdr:from>
    <xdr:to>
      <xdr:col>10</xdr:col>
      <xdr:colOff>155575</xdr:colOff>
      <xdr:row>58</xdr:row>
      <xdr:rowOff>155573</xdr:rowOff>
    </xdr:to>
    <xdr:sp macro="" textlink="">
      <xdr:nvSpPr>
        <xdr:cNvPr id="375" name="円/楕円 374"/>
        <xdr:cNvSpPr/>
      </xdr:nvSpPr>
      <xdr:spPr>
        <a:xfrm>
          <a:off x="6921500" y="999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146700</xdr:rowOff>
    </xdr:from>
    <xdr:ext cx="534377" cy="259045"/>
    <xdr:sp macro="" textlink="">
      <xdr:nvSpPr>
        <xdr:cNvPr id="376" name="テキスト ボックス 375"/>
        <xdr:cNvSpPr txBox="1"/>
      </xdr:nvSpPr>
      <xdr:spPr>
        <a:xfrm>
          <a:off x="6705111" y="100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2" name="直線コネクタ 401"/>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3"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4" name="直線コネクタ 403"/>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5"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6" name="直線コネクタ 405"/>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114522</xdr:rowOff>
    </xdr:from>
    <xdr:to>
      <xdr:col>15</xdr:col>
      <xdr:colOff>180975</xdr:colOff>
      <xdr:row>78</xdr:row>
      <xdr:rowOff>159751</xdr:rowOff>
    </xdr:to>
    <xdr:cxnSp macro="">
      <xdr:nvCxnSpPr>
        <xdr:cNvPr id="407" name="直線コネクタ 406"/>
        <xdr:cNvCxnSpPr/>
      </xdr:nvCxnSpPr>
      <xdr:spPr>
        <a:xfrm>
          <a:off x="9639300" y="13487622"/>
          <a:ext cx="838200" cy="4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8"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9" name="フローチャート : 判断 408"/>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114522</xdr:rowOff>
    </xdr:from>
    <xdr:to>
      <xdr:col>14</xdr:col>
      <xdr:colOff>28575</xdr:colOff>
      <xdr:row>78</xdr:row>
      <xdr:rowOff>156029</xdr:rowOff>
    </xdr:to>
    <xdr:cxnSp macro="">
      <xdr:nvCxnSpPr>
        <xdr:cNvPr id="410" name="直線コネクタ 409"/>
        <xdr:cNvCxnSpPr/>
      </xdr:nvCxnSpPr>
      <xdr:spPr>
        <a:xfrm flipV="1">
          <a:off x="8750300" y="13487622"/>
          <a:ext cx="8890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1" name="フローチャート : 判断 410"/>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2" name="テキスト ボックス 411"/>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149073</xdr:rowOff>
    </xdr:from>
    <xdr:to>
      <xdr:col>12</xdr:col>
      <xdr:colOff>511175</xdr:colOff>
      <xdr:row>78</xdr:row>
      <xdr:rowOff>156029</xdr:rowOff>
    </xdr:to>
    <xdr:cxnSp macro="">
      <xdr:nvCxnSpPr>
        <xdr:cNvPr id="413" name="直線コネクタ 412"/>
        <xdr:cNvCxnSpPr/>
      </xdr:nvCxnSpPr>
      <xdr:spPr>
        <a:xfrm>
          <a:off x="7861300" y="13522173"/>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4" name="フローチャート : 判断 413"/>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5" name="テキスト ボックス 414"/>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149073</xdr:rowOff>
    </xdr:from>
    <xdr:to>
      <xdr:col>11</xdr:col>
      <xdr:colOff>307975</xdr:colOff>
      <xdr:row>78</xdr:row>
      <xdr:rowOff>169092</xdr:rowOff>
    </xdr:to>
    <xdr:cxnSp macro="">
      <xdr:nvCxnSpPr>
        <xdr:cNvPr id="416" name="直線コネクタ 415"/>
        <xdr:cNvCxnSpPr/>
      </xdr:nvCxnSpPr>
      <xdr:spPr>
        <a:xfrm flipV="1">
          <a:off x="6972300" y="13522173"/>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7" name="フローチャート : 判断 416"/>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8" name="テキスト ボックス 417"/>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9" name="フローチャート : 判断 418"/>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20" name="テキスト ボックス 419"/>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108951</xdr:rowOff>
    </xdr:from>
    <xdr:to>
      <xdr:col>15</xdr:col>
      <xdr:colOff>231775</xdr:colOff>
      <xdr:row>79</xdr:row>
      <xdr:rowOff>39101</xdr:rowOff>
    </xdr:to>
    <xdr:sp macro="" textlink="">
      <xdr:nvSpPr>
        <xdr:cNvPr id="426" name="円/楕円 425"/>
        <xdr:cNvSpPr/>
      </xdr:nvSpPr>
      <xdr:spPr>
        <a:xfrm>
          <a:off x="10426700" y="1348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23878</xdr:rowOff>
    </xdr:from>
    <xdr:ext cx="469744" cy="259045"/>
    <xdr:sp macro="" textlink="">
      <xdr:nvSpPr>
        <xdr:cNvPr id="427" name="商工費該当値テキスト"/>
        <xdr:cNvSpPr txBox="1"/>
      </xdr:nvSpPr>
      <xdr:spPr>
        <a:xfrm>
          <a:off x="10528300" y="1339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63722</xdr:rowOff>
    </xdr:from>
    <xdr:to>
      <xdr:col>14</xdr:col>
      <xdr:colOff>79375</xdr:colOff>
      <xdr:row>78</xdr:row>
      <xdr:rowOff>165322</xdr:rowOff>
    </xdr:to>
    <xdr:sp macro="" textlink="">
      <xdr:nvSpPr>
        <xdr:cNvPr id="428" name="円/楕円 427"/>
        <xdr:cNvSpPr/>
      </xdr:nvSpPr>
      <xdr:spPr>
        <a:xfrm>
          <a:off x="9588500" y="1343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156449</xdr:rowOff>
    </xdr:from>
    <xdr:ext cx="469744" cy="259045"/>
    <xdr:sp macro="" textlink="">
      <xdr:nvSpPr>
        <xdr:cNvPr id="429" name="テキスト ボックス 428"/>
        <xdr:cNvSpPr txBox="1"/>
      </xdr:nvSpPr>
      <xdr:spPr>
        <a:xfrm>
          <a:off x="9404427" y="1352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105229</xdr:rowOff>
    </xdr:from>
    <xdr:to>
      <xdr:col>12</xdr:col>
      <xdr:colOff>561975</xdr:colOff>
      <xdr:row>79</xdr:row>
      <xdr:rowOff>35379</xdr:rowOff>
    </xdr:to>
    <xdr:sp macro="" textlink="">
      <xdr:nvSpPr>
        <xdr:cNvPr id="430" name="円/楕円 429"/>
        <xdr:cNvSpPr/>
      </xdr:nvSpPr>
      <xdr:spPr>
        <a:xfrm>
          <a:off x="86995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26506</xdr:rowOff>
    </xdr:from>
    <xdr:ext cx="469744" cy="259045"/>
    <xdr:sp macro="" textlink="">
      <xdr:nvSpPr>
        <xdr:cNvPr id="431" name="テキスト ボックス 430"/>
        <xdr:cNvSpPr txBox="1"/>
      </xdr:nvSpPr>
      <xdr:spPr>
        <a:xfrm>
          <a:off x="8515427"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98273</xdr:rowOff>
    </xdr:from>
    <xdr:to>
      <xdr:col>11</xdr:col>
      <xdr:colOff>358775</xdr:colOff>
      <xdr:row>79</xdr:row>
      <xdr:rowOff>28423</xdr:rowOff>
    </xdr:to>
    <xdr:sp macro="" textlink="">
      <xdr:nvSpPr>
        <xdr:cNvPr id="432" name="円/楕円 431"/>
        <xdr:cNvSpPr/>
      </xdr:nvSpPr>
      <xdr:spPr>
        <a:xfrm>
          <a:off x="7810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19550</xdr:rowOff>
    </xdr:from>
    <xdr:ext cx="469744" cy="259045"/>
    <xdr:sp macro="" textlink="">
      <xdr:nvSpPr>
        <xdr:cNvPr id="433" name="テキスト ボックス 432"/>
        <xdr:cNvSpPr txBox="1"/>
      </xdr:nvSpPr>
      <xdr:spPr>
        <a:xfrm>
          <a:off x="7626427" y="1356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118292</xdr:rowOff>
    </xdr:from>
    <xdr:to>
      <xdr:col>10</xdr:col>
      <xdr:colOff>155575</xdr:colOff>
      <xdr:row>79</xdr:row>
      <xdr:rowOff>48442</xdr:rowOff>
    </xdr:to>
    <xdr:sp macro="" textlink="">
      <xdr:nvSpPr>
        <xdr:cNvPr id="434" name="円/楕円 433"/>
        <xdr:cNvSpPr/>
      </xdr:nvSpPr>
      <xdr:spPr>
        <a:xfrm>
          <a:off x="6921500" y="134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39569</xdr:rowOff>
    </xdr:from>
    <xdr:ext cx="469744" cy="259045"/>
    <xdr:sp macro="" textlink="">
      <xdr:nvSpPr>
        <xdr:cNvPr id="435" name="テキスト ボックス 434"/>
        <xdr:cNvSpPr txBox="1"/>
      </xdr:nvSpPr>
      <xdr:spPr>
        <a:xfrm>
          <a:off x="6737427" y="1358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9" name="直線コネクタ 458"/>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60"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1" name="直線コネクタ 460"/>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2"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3" name="直線コネクタ 462"/>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6452</xdr:rowOff>
    </xdr:from>
    <xdr:to>
      <xdr:col>15</xdr:col>
      <xdr:colOff>180975</xdr:colOff>
      <xdr:row>96</xdr:row>
      <xdr:rowOff>36970</xdr:rowOff>
    </xdr:to>
    <xdr:cxnSp macro="">
      <xdr:nvCxnSpPr>
        <xdr:cNvPr id="464" name="直線コネクタ 463"/>
        <xdr:cNvCxnSpPr/>
      </xdr:nvCxnSpPr>
      <xdr:spPr>
        <a:xfrm flipV="1">
          <a:off x="9639300" y="16465652"/>
          <a:ext cx="8382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5"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6" name="フローチャート : 判断 465"/>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3556</xdr:rowOff>
    </xdr:from>
    <xdr:to>
      <xdr:col>14</xdr:col>
      <xdr:colOff>28575</xdr:colOff>
      <xdr:row>96</xdr:row>
      <xdr:rowOff>36970</xdr:rowOff>
    </xdr:to>
    <xdr:cxnSp macro="">
      <xdr:nvCxnSpPr>
        <xdr:cNvPr id="467" name="直線コネクタ 466"/>
        <xdr:cNvCxnSpPr/>
      </xdr:nvCxnSpPr>
      <xdr:spPr>
        <a:xfrm>
          <a:off x="8750300" y="16462756"/>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8" name="フローチャート : 判断 467"/>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9" name="テキスト ボックス 468"/>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3556</xdr:rowOff>
    </xdr:from>
    <xdr:to>
      <xdr:col>12</xdr:col>
      <xdr:colOff>511175</xdr:colOff>
      <xdr:row>96</xdr:row>
      <xdr:rowOff>111620</xdr:rowOff>
    </xdr:to>
    <xdr:cxnSp macro="">
      <xdr:nvCxnSpPr>
        <xdr:cNvPr id="470" name="直線コネクタ 469"/>
        <xdr:cNvCxnSpPr/>
      </xdr:nvCxnSpPr>
      <xdr:spPr>
        <a:xfrm flipV="1">
          <a:off x="7861300" y="16462756"/>
          <a:ext cx="889000" cy="10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1" name="フローチャート : 判断 470"/>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2" name="テキスト ボックス 471"/>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69228</xdr:rowOff>
    </xdr:from>
    <xdr:to>
      <xdr:col>11</xdr:col>
      <xdr:colOff>307975</xdr:colOff>
      <xdr:row>96</xdr:row>
      <xdr:rowOff>111620</xdr:rowOff>
    </xdr:to>
    <xdr:cxnSp macro="">
      <xdr:nvCxnSpPr>
        <xdr:cNvPr id="473" name="直線コネクタ 472"/>
        <xdr:cNvCxnSpPr/>
      </xdr:nvCxnSpPr>
      <xdr:spPr>
        <a:xfrm>
          <a:off x="6972300" y="16528428"/>
          <a:ext cx="889000" cy="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4" name="フローチャート : 判断 473"/>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5" name="テキスト ボックス 474"/>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6" name="フローチャート : 判断 475"/>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7" name="テキスト ボックス 476"/>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127102</xdr:rowOff>
    </xdr:from>
    <xdr:to>
      <xdr:col>15</xdr:col>
      <xdr:colOff>231775</xdr:colOff>
      <xdr:row>96</xdr:row>
      <xdr:rowOff>57252</xdr:rowOff>
    </xdr:to>
    <xdr:sp macro="" textlink="">
      <xdr:nvSpPr>
        <xdr:cNvPr id="483" name="円/楕円 482"/>
        <xdr:cNvSpPr/>
      </xdr:nvSpPr>
      <xdr:spPr>
        <a:xfrm>
          <a:off x="10426700" y="164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105529</xdr:rowOff>
    </xdr:from>
    <xdr:ext cx="534377" cy="259045"/>
    <xdr:sp macro="" textlink="">
      <xdr:nvSpPr>
        <xdr:cNvPr id="484" name="土木費該当値テキスト"/>
        <xdr:cNvSpPr txBox="1"/>
      </xdr:nvSpPr>
      <xdr:spPr>
        <a:xfrm>
          <a:off x="10528300" y="163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43,492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157620</xdr:rowOff>
    </xdr:from>
    <xdr:to>
      <xdr:col>14</xdr:col>
      <xdr:colOff>79375</xdr:colOff>
      <xdr:row>96</xdr:row>
      <xdr:rowOff>87770</xdr:rowOff>
    </xdr:to>
    <xdr:sp macro="" textlink="">
      <xdr:nvSpPr>
        <xdr:cNvPr id="485" name="円/楕円 484"/>
        <xdr:cNvSpPr/>
      </xdr:nvSpPr>
      <xdr:spPr>
        <a:xfrm>
          <a:off x="9588500" y="164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78897</xdr:rowOff>
    </xdr:from>
    <xdr:ext cx="534377" cy="259045"/>
    <xdr:sp macro="" textlink="">
      <xdr:nvSpPr>
        <xdr:cNvPr id="486" name="テキスト ボックス 485"/>
        <xdr:cNvSpPr txBox="1"/>
      </xdr:nvSpPr>
      <xdr:spPr>
        <a:xfrm>
          <a:off x="9372111" y="165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124206</xdr:rowOff>
    </xdr:from>
    <xdr:to>
      <xdr:col>12</xdr:col>
      <xdr:colOff>561975</xdr:colOff>
      <xdr:row>96</xdr:row>
      <xdr:rowOff>54356</xdr:rowOff>
    </xdr:to>
    <xdr:sp macro="" textlink="">
      <xdr:nvSpPr>
        <xdr:cNvPr id="487" name="円/楕円 486"/>
        <xdr:cNvSpPr/>
      </xdr:nvSpPr>
      <xdr:spPr>
        <a:xfrm>
          <a:off x="8699500" y="164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45483</xdr:rowOff>
    </xdr:from>
    <xdr:ext cx="534377" cy="259045"/>
    <xdr:sp macro="" textlink="">
      <xdr:nvSpPr>
        <xdr:cNvPr id="488" name="テキスト ボックス 487"/>
        <xdr:cNvSpPr txBox="1"/>
      </xdr:nvSpPr>
      <xdr:spPr>
        <a:xfrm>
          <a:off x="8483111" y="165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60820</xdr:rowOff>
    </xdr:from>
    <xdr:to>
      <xdr:col>11</xdr:col>
      <xdr:colOff>358775</xdr:colOff>
      <xdr:row>96</xdr:row>
      <xdr:rowOff>162420</xdr:rowOff>
    </xdr:to>
    <xdr:sp macro="" textlink="">
      <xdr:nvSpPr>
        <xdr:cNvPr id="489" name="円/楕円 488"/>
        <xdr:cNvSpPr/>
      </xdr:nvSpPr>
      <xdr:spPr>
        <a:xfrm>
          <a:off x="7810500" y="165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153547</xdr:rowOff>
    </xdr:from>
    <xdr:ext cx="534377" cy="259045"/>
    <xdr:sp macro="" textlink="">
      <xdr:nvSpPr>
        <xdr:cNvPr id="490" name="テキスト ボックス 489"/>
        <xdr:cNvSpPr txBox="1"/>
      </xdr:nvSpPr>
      <xdr:spPr>
        <a:xfrm>
          <a:off x="7594111" y="166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18428</xdr:rowOff>
    </xdr:from>
    <xdr:to>
      <xdr:col>10</xdr:col>
      <xdr:colOff>155575</xdr:colOff>
      <xdr:row>96</xdr:row>
      <xdr:rowOff>120028</xdr:rowOff>
    </xdr:to>
    <xdr:sp macro="" textlink="">
      <xdr:nvSpPr>
        <xdr:cNvPr id="491" name="円/楕円 490"/>
        <xdr:cNvSpPr/>
      </xdr:nvSpPr>
      <xdr:spPr>
        <a:xfrm>
          <a:off x="6921500" y="164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111155</xdr:rowOff>
    </xdr:from>
    <xdr:ext cx="534377" cy="259045"/>
    <xdr:sp macro="" textlink="">
      <xdr:nvSpPr>
        <xdr:cNvPr id="492" name="テキスト ボックス 491"/>
        <xdr:cNvSpPr txBox="1"/>
      </xdr:nvSpPr>
      <xdr:spPr>
        <a:xfrm>
          <a:off x="6705111" y="1657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5" name="直線コネクタ 514"/>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6"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7" name="直線コネクタ 516"/>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8"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9" name="直線コネクタ 518"/>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59050</xdr:rowOff>
    </xdr:from>
    <xdr:to>
      <xdr:col>23</xdr:col>
      <xdr:colOff>517525</xdr:colOff>
      <xdr:row>37</xdr:row>
      <xdr:rowOff>86390</xdr:rowOff>
    </xdr:to>
    <xdr:cxnSp macro="">
      <xdr:nvCxnSpPr>
        <xdr:cNvPr id="520" name="直線コネクタ 519"/>
        <xdr:cNvCxnSpPr/>
      </xdr:nvCxnSpPr>
      <xdr:spPr>
        <a:xfrm>
          <a:off x="15481300" y="6231250"/>
          <a:ext cx="838200" cy="19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21"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2" name="フローチャート : 判断 521"/>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51598</xdr:rowOff>
    </xdr:from>
    <xdr:to>
      <xdr:col>22</xdr:col>
      <xdr:colOff>365125</xdr:colOff>
      <xdr:row>36</xdr:row>
      <xdr:rowOff>59050</xdr:rowOff>
    </xdr:to>
    <xdr:cxnSp macro="">
      <xdr:nvCxnSpPr>
        <xdr:cNvPr id="523" name="直線コネクタ 522"/>
        <xdr:cNvCxnSpPr/>
      </xdr:nvCxnSpPr>
      <xdr:spPr>
        <a:xfrm>
          <a:off x="14592300" y="622379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4" name="フローチャート : 判断 523"/>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5" name="テキスト ボックス 524"/>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55072</xdr:rowOff>
    </xdr:from>
    <xdr:to>
      <xdr:col>21</xdr:col>
      <xdr:colOff>161925</xdr:colOff>
      <xdr:row>36</xdr:row>
      <xdr:rowOff>51598</xdr:rowOff>
    </xdr:to>
    <xdr:cxnSp macro="">
      <xdr:nvCxnSpPr>
        <xdr:cNvPr id="526" name="直線コネクタ 525"/>
        <xdr:cNvCxnSpPr/>
      </xdr:nvCxnSpPr>
      <xdr:spPr>
        <a:xfrm>
          <a:off x="13703300" y="5884372"/>
          <a:ext cx="889000" cy="33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7" name="フローチャート : 判断 526"/>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8" name="テキスト ボックス 527"/>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55072</xdr:rowOff>
    </xdr:from>
    <xdr:to>
      <xdr:col>19</xdr:col>
      <xdr:colOff>644525</xdr:colOff>
      <xdr:row>35</xdr:row>
      <xdr:rowOff>107650</xdr:rowOff>
    </xdr:to>
    <xdr:cxnSp macro="">
      <xdr:nvCxnSpPr>
        <xdr:cNvPr id="529" name="直線コネクタ 528"/>
        <xdr:cNvCxnSpPr/>
      </xdr:nvCxnSpPr>
      <xdr:spPr>
        <a:xfrm flipV="1">
          <a:off x="12814300" y="588437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30" name="フローチャート : 判断 529"/>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31" name="テキスト ボックス 530"/>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2" name="フローチャート : 判断 531"/>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3" name="テキスト ボックス 532"/>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35590</xdr:rowOff>
    </xdr:from>
    <xdr:to>
      <xdr:col>23</xdr:col>
      <xdr:colOff>568325</xdr:colOff>
      <xdr:row>37</xdr:row>
      <xdr:rowOff>137190</xdr:rowOff>
    </xdr:to>
    <xdr:sp macro="" textlink="">
      <xdr:nvSpPr>
        <xdr:cNvPr id="539" name="円/楕円 538"/>
        <xdr:cNvSpPr/>
      </xdr:nvSpPr>
      <xdr:spPr>
        <a:xfrm>
          <a:off x="16268700" y="63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14017</xdr:rowOff>
    </xdr:from>
    <xdr:ext cx="534377" cy="259045"/>
    <xdr:sp macro="" textlink="">
      <xdr:nvSpPr>
        <xdr:cNvPr id="540" name="消防費該当値テキスト"/>
        <xdr:cNvSpPr txBox="1"/>
      </xdr:nvSpPr>
      <xdr:spPr>
        <a:xfrm>
          <a:off x="16370300" y="635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8250</xdr:rowOff>
    </xdr:from>
    <xdr:to>
      <xdr:col>22</xdr:col>
      <xdr:colOff>415925</xdr:colOff>
      <xdr:row>36</xdr:row>
      <xdr:rowOff>109850</xdr:rowOff>
    </xdr:to>
    <xdr:sp macro="" textlink="">
      <xdr:nvSpPr>
        <xdr:cNvPr id="541" name="円/楕円 540"/>
        <xdr:cNvSpPr/>
      </xdr:nvSpPr>
      <xdr:spPr>
        <a:xfrm>
          <a:off x="15430500" y="61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100977</xdr:rowOff>
    </xdr:from>
    <xdr:ext cx="534377" cy="259045"/>
    <xdr:sp macro="" textlink="">
      <xdr:nvSpPr>
        <xdr:cNvPr id="542" name="テキスト ボックス 541"/>
        <xdr:cNvSpPr txBox="1"/>
      </xdr:nvSpPr>
      <xdr:spPr>
        <a:xfrm>
          <a:off x="15214111" y="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798</xdr:rowOff>
    </xdr:from>
    <xdr:to>
      <xdr:col>21</xdr:col>
      <xdr:colOff>212725</xdr:colOff>
      <xdr:row>36</xdr:row>
      <xdr:rowOff>102398</xdr:rowOff>
    </xdr:to>
    <xdr:sp macro="" textlink="">
      <xdr:nvSpPr>
        <xdr:cNvPr id="543" name="円/楕円 542"/>
        <xdr:cNvSpPr/>
      </xdr:nvSpPr>
      <xdr:spPr>
        <a:xfrm>
          <a:off x="14541500" y="61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118925</xdr:rowOff>
    </xdr:from>
    <xdr:ext cx="534377" cy="259045"/>
    <xdr:sp macro="" textlink="">
      <xdr:nvSpPr>
        <xdr:cNvPr id="544" name="テキスト ボックス 543"/>
        <xdr:cNvSpPr txBox="1"/>
      </xdr:nvSpPr>
      <xdr:spPr>
        <a:xfrm>
          <a:off x="14325111" y="59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4272</xdr:rowOff>
    </xdr:from>
    <xdr:to>
      <xdr:col>20</xdr:col>
      <xdr:colOff>9525</xdr:colOff>
      <xdr:row>34</xdr:row>
      <xdr:rowOff>105872</xdr:rowOff>
    </xdr:to>
    <xdr:sp macro="" textlink="">
      <xdr:nvSpPr>
        <xdr:cNvPr id="545" name="円/楕円 544"/>
        <xdr:cNvSpPr/>
      </xdr:nvSpPr>
      <xdr:spPr>
        <a:xfrm>
          <a:off x="13652500" y="58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122399</xdr:rowOff>
    </xdr:from>
    <xdr:ext cx="534377" cy="259045"/>
    <xdr:sp macro="" textlink="">
      <xdr:nvSpPr>
        <xdr:cNvPr id="546" name="テキスト ボックス 545"/>
        <xdr:cNvSpPr txBox="1"/>
      </xdr:nvSpPr>
      <xdr:spPr>
        <a:xfrm>
          <a:off x="13436111" y="56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56850</xdr:rowOff>
    </xdr:from>
    <xdr:to>
      <xdr:col>18</xdr:col>
      <xdr:colOff>492125</xdr:colOff>
      <xdr:row>35</xdr:row>
      <xdr:rowOff>158450</xdr:rowOff>
    </xdr:to>
    <xdr:sp macro="" textlink="">
      <xdr:nvSpPr>
        <xdr:cNvPr id="547" name="円/楕円 546"/>
        <xdr:cNvSpPr/>
      </xdr:nvSpPr>
      <xdr:spPr>
        <a:xfrm>
          <a:off x="12763500" y="60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3527</xdr:rowOff>
    </xdr:from>
    <xdr:ext cx="534377" cy="259045"/>
    <xdr:sp macro="" textlink="">
      <xdr:nvSpPr>
        <xdr:cNvPr id="548" name="テキスト ボックス 547"/>
        <xdr:cNvSpPr txBox="1"/>
      </xdr:nvSpPr>
      <xdr:spPr>
        <a:xfrm>
          <a:off x="12547111" y="58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3" name="直線コネクタ 572"/>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4"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5" name="直線コネクタ 574"/>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6"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7" name="直線コネクタ 576"/>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40411</xdr:rowOff>
    </xdr:from>
    <xdr:to>
      <xdr:col>23</xdr:col>
      <xdr:colOff>517525</xdr:colOff>
      <xdr:row>56</xdr:row>
      <xdr:rowOff>88132</xdr:rowOff>
    </xdr:to>
    <xdr:cxnSp macro="">
      <xdr:nvCxnSpPr>
        <xdr:cNvPr id="578" name="直線コネクタ 577"/>
        <xdr:cNvCxnSpPr/>
      </xdr:nvCxnSpPr>
      <xdr:spPr>
        <a:xfrm>
          <a:off x="15481300" y="9470161"/>
          <a:ext cx="838200" cy="2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9"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0" name="フローチャート : 判断 579"/>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40411</xdr:rowOff>
    </xdr:from>
    <xdr:to>
      <xdr:col>22</xdr:col>
      <xdr:colOff>365125</xdr:colOff>
      <xdr:row>55</xdr:row>
      <xdr:rowOff>66453</xdr:rowOff>
    </xdr:to>
    <xdr:cxnSp macro="">
      <xdr:nvCxnSpPr>
        <xdr:cNvPr id="581" name="直線コネクタ 580"/>
        <xdr:cNvCxnSpPr/>
      </xdr:nvCxnSpPr>
      <xdr:spPr>
        <a:xfrm flipV="1">
          <a:off x="14592300" y="9470161"/>
          <a:ext cx="8890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2" name="フローチャート : 判断 581"/>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3" name="テキスト ボックス 582"/>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79959</xdr:rowOff>
    </xdr:from>
    <xdr:to>
      <xdr:col>21</xdr:col>
      <xdr:colOff>161925</xdr:colOff>
      <xdr:row>55</xdr:row>
      <xdr:rowOff>66453</xdr:rowOff>
    </xdr:to>
    <xdr:cxnSp macro="">
      <xdr:nvCxnSpPr>
        <xdr:cNvPr id="584" name="直線コネクタ 583"/>
        <xdr:cNvCxnSpPr/>
      </xdr:nvCxnSpPr>
      <xdr:spPr>
        <a:xfrm>
          <a:off x="13703300" y="9338259"/>
          <a:ext cx="889000" cy="15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5" name="フローチャート : 判断 584"/>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6" name="テキスト ボックス 585"/>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79959</xdr:rowOff>
    </xdr:from>
    <xdr:to>
      <xdr:col>19</xdr:col>
      <xdr:colOff>644525</xdr:colOff>
      <xdr:row>54</xdr:row>
      <xdr:rowOff>107086</xdr:rowOff>
    </xdr:to>
    <xdr:cxnSp macro="">
      <xdr:nvCxnSpPr>
        <xdr:cNvPr id="587" name="直線コネクタ 586"/>
        <xdr:cNvCxnSpPr/>
      </xdr:nvCxnSpPr>
      <xdr:spPr>
        <a:xfrm flipV="1">
          <a:off x="12814300" y="9338259"/>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8" name="フローチャート : 判断 587"/>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9" name="テキスト ボックス 588"/>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0" name="フローチャート : 判断 589"/>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1" name="テキスト ボックス 590"/>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37332</xdr:rowOff>
    </xdr:from>
    <xdr:to>
      <xdr:col>23</xdr:col>
      <xdr:colOff>568325</xdr:colOff>
      <xdr:row>56</xdr:row>
      <xdr:rowOff>138932</xdr:rowOff>
    </xdr:to>
    <xdr:sp macro="" textlink="">
      <xdr:nvSpPr>
        <xdr:cNvPr id="597" name="円/楕円 596"/>
        <xdr:cNvSpPr/>
      </xdr:nvSpPr>
      <xdr:spPr>
        <a:xfrm>
          <a:off x="16268700" y="96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15759</xdr:rowOff>
    </xdr:from>
    <xdr:ext cx="534377" cy="259045"/>
    <xdr:sp macro="" textlink="">
      <xdr:nvSpPr>
        <xdr:cNvPr id="598" name="教育費該当値テキスト"/>
        <xdr:cNvSpPr txBox="1"/>
      </xdr:nvSpPr>
      <xdr:spPr>
        <a:xfrm>
          <a:off x="16370300" y="96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161061</xdr:rowOff>
    </xdr:from>
    <xdr:to>
      <xdr:col>22</xdr:col>
      <xdr:colOff>415925</xdr:colOff>
      <xdr:row>55</xdr:row>
      <xdr:rowOff>91211</xdr:rowOff>
    </xdr:to>
    <xdr:sp macro="" textlink="">
      <xdr:nvSpPr>
        <xdr:cNvPr id="599" name="円/楕円 598"/>
        <xdr:cNvSpPr/>
      </xdr:nvSpPr>
      <xdr:spPr>
        <a:xfrm>
          <a:off x="15430500" y="94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107738</xdr:rowOff>
    </xdr:from>
    <xdr:ext cx="534377" cy="259045"/>
    <xdr:sp macro="" textlink="">
      <xdr:nvSpPr>
        <xdr:cNvPr id="600" name="テキスト ボックス 599"/>
        <xdr:cNvSpPr txBox="1"/>
      </xdr:nvSpPr>
      <xdr:spPr>
        <a:xfrm>
          <a:off x="15214111" y="91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15653</xdr:rowOff>
    </xdr:from>
    <xdr:to>
      <xdr:col>21</xdr:col>
      <xdr:colOff>212725</xdr:colOff>
      <xdr:row>55</xdr:row>
      <xdr:rowOff>117253</xdr:rowOff>
    </xdr:to>
    <xdr:sp macro="" textlink="">
      <xdr:nvSpPr>
        <xdr:cNvPr id="601" name="円/楕円 600"/>
        <xdr:cNvSpPr/>
      </xdr:nvSpPr>
      <xdr:spPr>
        <a:xfrm>
          <a:off x="14541500" y="94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133780</xdr:rowOff>
    </xdr:from>
    <xdr:ext cx="534377" cy="259045"/>
    <xdr:sp macro="" textlink="">
      <xdr:nvSpPr>
        <xdr:cNvPr id="602" name="テキスト ボックス 601"/>
        <xdr:cNvSpPr txBox="1"/>
      </xdr:nvSpPr>
      <xdr:spPr>
        <a:xfrm>
          <a:off x="14325111" y="92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29159</xdr:rowOff>
    </xdr:from>
    <xdr:to>
      <xdr:col>20</xdr:col>
      <xdr:colOff>9525</xdr:colOff>
      <xdr:row>54</xdr:row>
      <xdr:rowOff>130759</xdr:rowOff>
    </xdr:to>
    <xdr:sp macro="" textlink="">
      <xdr:nvSpPr>
        <xdr:cNvPr id="603" name="円/楕円 602"/>
        <xdr:cNvSpPr/>
      </xdr:nvSpPr>
      <xdr:spPr>
        <a:xfrm>
          <a:off x="13652500" y="92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147286</xdr:rowOff>
    </xdr:from>
    <xdr:ext cx="534377" cy="259045"/>
    <xdr:sp macro="" textlink="">
      <xdr:nvSpPr>
        <xdr:cNvPr id="604" name="テキスト ボックス 603"/>
        <xdr:cNvSpPr txBox="1"/>
      </xdr:nvSpPr>
      <xdr:spPr>
        <a:xfrm>
          <a:off x="13436111" y="90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63,136</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56286</xdr:rowOff>
    </xdr:from>
    <xdr:to>
      <xdr:col>18</xdr:col>
      <xdr:colOff>492125</xdr:colOff>
      <xdr:row>54</xdr:row>
      <xdr:rowOff>157886</xdr:rowOff>
    </xdr:to>
    <xdr:sp macro="" textlink="">
      <xdr:nvSpPr>
        <xdr:cNvPr id="605" name="円/楕円 604"/>
        <xdr:cNvSpPr/>
      </xdr:nvSpPr>
      <xdr:spPr>
        <a:xfrm>
          <a:off x="12763500" y="9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2963</xdr:rowOff>
    </xdr:from>
    <xdr:ext cx="534377" cy="259045"/>
    <xdr:sp macro="" textlink="">
      <xdr:nvSpPr>
        <xdr:cNvPr id="606" name="テキスト ボックス 605"/>
        <xdr:cNvSpPr txBox="1"/>
      </xdr:nvSpPr>
      <xdr:spPr>
        <a:xfrm>
          <a:off x="12547111" y="90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8" name="直線コネクタ 627"/>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1"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2" name="直線コネクタ 631"/>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80607</xdr:rowOff>
    </xdr:from>
    <xdr:to>
      <xdr:col>23</xdr:col>
      <xdr:colOff>517525</xdr:colOff>
      <xdr:row>78</xdr:row>
      <xdr:rowOff>135220</xdr:rowOff>
    </xdr:to>
    <xdr:cxnSp macro="">
      <xdr:nvCxnSpPr>
        <xdr:cNvPr id="633" name="直線コネクタ 632"/>
        <xdr:cNvCxnSpPr/>
      </xdr:nvCxnSpPr>
      <xdr:spPr>
        <a:xfrm>
          <a:off x="15481300" y="13453707"/>
          <a:ext cx="8382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4"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5" name="フローチャート : 判断 634"/>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80607</xdr:rowOff>
    </xdr:from>
    <xdr:to>
      <xdr:col>22</xdr:col>
      <xdr:colOff>365125</xdr:colOff>
      <xdr:row>78</xdr:row>
      <xdr:rowOff>119698</xdr:rowOff>
    </xdr:to>
    <xdr:cxnSp macro="">
      <xdr:nvCxnSpPr>
        <xdr:cNvPr id="636" name="直線コネクタ 635"/>
        <xdr:cNvCxnSpPr/>
      </xdr:nvCxnSpPr>
      <xdr:spPr>
        <a:xfrm flipV="1">
          <a:off x="14592300" y="13453707"/>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7" name="フローチャート : 判断 636"/>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8" name="テキスト ボックス 637"/>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119698</xdr:rowOff>
    </xdr:from>
    <xdr:to>
      <xdr:col>21</xdr:col>
      <xdr:colOff>161925</xdr:colOff>
      <xdr:row>78</xdr:row>
      <xdr:rowOff>139083</xdr:rowOff>
    </xdr:to>
    <xdr:cxnSp macro="">
      <xdr:nvCxnSpPr>
        <xdr:cNvPr id="639" name="直線コネクタ 638"/>
        <xdr:cNvCxnSpPr/>
      </xdr:nvCxnSpPr>
      <xdr:spPr>
        <a:xfrm flipV="1">
          <a:off x="13703300" y="13492798"/>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0" name="フローチャート : 判断 639"/>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1" name="テキスト ボックス 640"/>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104062</xdr:rowOff>
    </xdr:from>
    <xdr:to>
      <xdr:col>19</xdr:col>
      <xdr:colOff>644525</xdr:colOff>
      <xdr:row>78</xdr:row>
      <xdr:rowOff>139083</xdr:rowOff>
    </xdr:to>
    <xdr:cxnSp macro="">
      <xdr:nvCxnSpPr>
        <xdr:cNvPr id="642" name="直線コネクタ 641"/>
        <xdr:cNvCxnSpPr/>
      </xdr:nvCxnSpPr>
      <xdr:spPr>
        <a:xfrm>
          <a:off x="12814300" y="13477162"/>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3" name="フローチャート : 判断 642"/>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4" name="テキスト ボックス 643"/>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5" name="フローチャート : 判断 644"/>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6" name="テキスト ボックス 645"/>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84420</xdr:rowOff>
    </xdr:from>
    <xdr:to>
      <xdr:col>23</xdr:col>
      <xdr:colOff>568325</xdr:colOff>
      <xdr:row>79</xdr:row>
      <xdr:rowOff>14570</xdr:rowOff>
    </xdr:to>
    <xdr:sp macro="" textlink="">
      <xdr:nvSpPr>
        <xdr:cNvPr id="652" name="円/楕円 651"/>
        <xdr:cNvSpPr/>
      </xdr:nvSpPr>
      <xdr:spPr>
        <a:xfrm>
          <a:off x="16268700" y="134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378565" cy="259045"/>
    <xdr:sp macro="" textlink="">
      <xdr:nvSpPr>
        <xdr:cNvPr id="653" name="災害復旧費該当値テキスト"/>
        <xdr:cNvSpPr txBox="1"/>
      </xdr:nvSpPr>
      <xdr:spPr>
        <a:xfrm>
          <a:off x="16370300" y="1338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29807</xdr:rowOff>
    </xdr:from>
    <xdr:to>
      <xdr:col>22</xdr:col>
      <xdr:colOff>415925</xdr:colOff>
      <xdr:row>78</xdr:row>
      <xdr:rowOff>131407</xdr:rowOff>
    </xdr:to>
    <xdr:sp macro="" textlink="">
      <xdr:nvSpPr>
        <xdr:cNvPr id="654" name="円/楕円 653"/>
        <xdr:cNvSpPr/>
      </xdr:nvSpPr>
      <xdr:spPr>
        <a:xfrm>
          <a:off x="15430500" y="1340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122534</xdr:rowOff>
    </xdr:from>
    <xdr:ext cx="469744" cy="259045"/>
    <xdr:sp macro="" textlink="">
      <xdr:nvSpPr>
        <xdr:cNvPr id="655" name="テキスト ボックス 654"/>
        <xdr:cNvSpPr txBox="1"/>
      </xdr:nvSpPr>
      <xdr:spPr>
        <a:xfrm>
          <a:off x="15246427" y="1349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68898</xdr:rowOff>
    </xdr:from>
    <xdr:to>
      <xdr:col>21</xdr:col>
      <xdr:colOff>212725</xdr:colOff>
      <xdr:row>78</xdr:row>
      <xdr:rowOff>170498</xdr:rowOff>
    </xdr:to>
    <xdr:sp macro="" textlink="">
      <xdr:nvSpPr>
        <xdr:cNvPr id="656" name="円/楕円 655"/>
        <xdr:cNvSpPr/>
      </xdr:nvSpPr>
      <xdr:spPr>
        <a:xfrm>
          <a:off x="14541500" y="13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161625</xdr:rowOff>
    </xdr:from>
    <xdr:ext cx="378565" cy="259045"/>
    <xdr:sp macro="" textlink="">
      <xdr:nvSpPr>
        <xdr:cNvPr id="657" name="テキスト ボックス 656"/>
        <xdr:cNvSpPr txBox="1"/>
      </xdr:nvSpPr>
      <xdr:spPr>
        <a:xfrm>
          <a:off x="14403017" y="13534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88283</xdr:rowOff>
    </xdr:from>
    <xdr:to>
      <xdr:col>20</xdr:col>
      <xdr:colOff>9525</xdr:colOff>
      <xdr:row>79</xdr:row>
      <xdr:rowOff>18433</xdr:rowOff>
    </xdr:to>
    <xdr:sp macro="" textlink="">
      <xdr:nvSpPr>
        <xdr:cNvPr id="658" name="円/楕円 657"/>
        <xdr:cNvSpPr/>
      </xdr:nvSpPr>
      <xdr:spPr>
        <a:xfrm>
          <a:off x="13652500" y="134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9560</xdr:rowOff>
    </xdr:from>
    <xdr:ext cx="313932" cy="259045"/>
    <xdr:sp macro="" textlink="">
      <xdr:nvSpPr>
        <xdr:cNvPr id="659" name="テキスト ボックス 658"/>
        <xdr:cNvSpPr txBox="1"/>
      </xdr:nvSpPr>
      <xdr:spPr>
        <a:xfrm>
          <a:off x="13546333" y="13554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53262</xdr:rowOff>
    </xdr:from>
    <xdr:to>
      <xdr:col>18</xdr:col>
      <xdr:colOff>492125</xdr:colOff>
      <xdr:row>78</xdr:row>
      <xdr:rowOff>154862</xdr:rowOff>
    </xdr:to>
    <xdr:sp macro="" textlink="">
      <xdr:nvSpPr>
        <xdr:cNvPr id="660" name="円/楕円 659"/>
        <xdr:cNvSpPr/>
      </xdr:nvSpPr>
      <xdr:spPr>
        <a:xfrm>
          <a:off x="12763500" y="1342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145989</xdr:rowOff>
    </xdr:from>
    <xdr:ext cx="469744" cy="259045"/>
    <xdr:sp macro="" textlink="">
      <xdr:nvSpPr>
        <xdr:cNvPr id="661" name="テキスト ボックス 660"/>
        <xdr:cNvSpPr txBox="1"/>
      </xdr:nvSpPr>
      <xdr:spPr>
        <a:xfrm>
          <a:off x="12579427" y="1351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5" name="直線コネクタ 684"/>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6"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7" name="直線コネクタ 686"/>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8"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9" name="直線コネクタ 688"/>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24842</xdr:rowOff>
    </xdr:from>
    <xdr:to>
      <xdr:col>23</xdr:col>
      <xdr:colOff>517525</xdr:colOff>
      <xdr:row>96</xdr:row>
      <xdr:rowOff>42557</xdr:rowOff>
    </xdr:to>
    <xdr:cxnSp macro="">
      <xdr:nvCxnSpPr>
        <xdr:cNvPr id="690" name="直線コネクタ 689"/>
        <xdr:cNvCxnSpPr/>
      </xdr:nvCxnSpPr>
      <xdr:spPr>
        <a:xfrm flipV="1">
          <a:off x="15481300" y="16484042"/>
          <a:ext cx="8382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1"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2" name="フローチャート : 判断 691"/>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19926</xdr:rowOff>
    </xdr:from>
    <xdr:to>
      <xdr:col>22</xdr:col>
      <xdr:colOff>365125</xdr:colOff>
      <xdr:row>96</xdr:row>
      <xdr:rowOff>42557</xdr:rowOff>
    </xdr:to>
    <xdr:cxnSp macro="">
      <xdr:nvCxnSpPr>
        <xdr:cNvPr id="693" name="直線コネクタ 692"/>
        <xdr:cNvCxnSpPr/>
      </xdr:nvCxnSpPr>
      <xdr:spPr>
        <a:xfrm>
          <a:off x="14592300" y="1647912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4" name="フローチャート : 判断 693"/>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5" name="テキスト ボックス 694"/>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166078</xdr:rowOff>
    </xdr:from>
    <xdr:to>
      <xdr:col>21</xdr:col>
      <xdr:colOff>161925</xdr:colOff>
      <xdr:row>96</xdr:row>
      <xdr:rowOff>19926</xdr:rowOff>
    </xdr:to>
    <xdr:cxnSp macro="">
      <xdr:nvCxnSpPr>
        <xdr:cNvPr id="696" name="直線コネクタ 695"/>
        <xdr:cNvCxnSpPr/>
      </xdr:nvCxnSpPr>
      <xdr:spPr>
        <a:xfrm>
          <a:off x="13703300" y="16453828"/>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7" name="フローチャート : 判断 696"/>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8" name="テキスト ボックス 697"/>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125540</xdr:rowOff>
    </xdr:from>
    <xdr:to>
      <xdr:col>19</xdr:col>
      <xdr:colOff>644525</xdr:colOff>
      <xdr:row>95</xdr:row>
      <xdr:rowOff>166078</xdr:rowOff>
    </xdr:to>
    <xdr:cxnSp macro="">
      <xdr:nvCxnSpPr>
        <xdr:cNvPr id="699" name="直線コネクタ 698"/>
        <xdr:cNvCxnSpPr/>
      </xdr:nvCxnSpPr>
      <xdr:spPr>
        <a:xfrm>
          <a:off x="12814300" y="16413290"/>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0" name="フローチャート : 判断 699"/>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701" name="テキスト ボックス 700"/>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2" name="フローチャート : 判断 701"/>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3" name="テキスト ボックス 702"/>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145492</xdr:rowOff>
    </xdr:from>
    <xdr:to>
      <xdr:col>23</xdr:col>
      <xdr:colOff>568325</xdr:colOff>
      <xdr:row>96</xdr:row>
      <xdr:rowOff>75642</xdr:rowOff>
    </xdr:to>
    <xdr:sp macro="" textlink="">
      <xdr:nvSpPr>
        <xdr:cNvPr id="709" name="円/楕円 708"/>
        <xdr:cNvSpPr/>
      </xdr:nvSpPr>
      <xdr:spPr>
        <a:xfrm>
          <a:off x="16268700" y="16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123919</xdr:rowOff>
    </xdr:from>
    <xdr:ext cx="534377" cy="259045"/>
    <xdr:sp macro="" textlink="">
      <xdr:nvSpPr>
        <xdr:cNvPr id="710" name="公債費該当値テキスト"/>
        <xdr:cNvSpPr txBox="1"/>
      </xdr:nvSpPr>
      <xdr:spPr>
        <a:xfrm>
          <a:off x="16370300" y="164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42,044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163207</xdr:rowOff>
    </xdr:from>
    <xdr:to>
      <xdr:col>22</xdr:col>
      <xdr:colOff>415925</xdr:colOff>
      <xdr:row>96</xdr:row>
      <xdr:rowOff>93357</xdr:rowOff>
    </xdr:to>
    <xdr:sp macro="" textlink="">
      <xdr:nvSpPr>
        <xdr:cNvPr id="711" name="円/楕円 710"/>
        <xdr:cNvSpPr/>
      </xdr:nvSpPr>
      <xdr:spPr>
        <a:xfrm>
          <a:off x="15430500" y="16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84484</xdr:rowOff>
    </xdr:from>
    <xdr:ext cx="534377" cy="259045"/>
    <xdr:sp macro="" textlink="">
      <xdr:nvSpPr>
        <xdr:cNvPr id="712" name="テキスト ボックス 711"/>
        <xdr:cNvSpPr txBox="1"/>
      </xdr:nvSpPr>
      <xdr:spPr>
        <a:xfrm>
          <a:off x="15214111" y="165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140576</xdr:rowOff>
    </xdr:from>
    <xdr:to>
      <xdr:col>21</xdr:col>
      <xdr:colOff>212725</xdr:colOff>
      <xdr:row>96</xdr:row>
      <xdr:rowOff>70726</xdr:rowOff>
    </xdr:to>
    <xdr:sp macro="" textlink="">
      <xdr:nvSpPr>
        <xdr:cNvPr id="713" name="円/楕円 712"/>
        <xdr:cNvSpPr/>
      </xdr:nvSpPr>
      <xdr:spPr>
        <a:xfrm>
          <a:off x="14541500" y="164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61853</xdr:rowOff>
    </xdr:from>
    <xdr:ext cx="534377" cy="259045"/>
    <xdr:sp macro="" textlink="">
      <xdr:nvSpPr>
        <xdr:cNvPr id="714" name="テキスト ボックス 713"/>
        <xdr:cNvSpPr txBox="1"/>
      </xdr:nvSpPr>
      <xdr:spPr>
        <a:xfrm>
          <a:off x="14325111" y="165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115278</xdr:rowOff>
    </xdr:from>
    <xdr:to>
      <xdr:col>20</xdr:col>
      <xdr:colOff>9525</xdr:colOff>
      <xdr:row>96</xdr:row>
      <xdr:rowOff>45428</xdr:rowOff>
    </xdr:to>
    <xdr:sp macro="" textlink="">
      <xdr:nvSpPr>
        <xdr:cNvPr id="715" name="円/楕円 714"/>
        <xdr:cNvSpPr/>
      </xdr:nvSpPr>
      <xdr:spPr>
        <a:xfrm>
          <a:off x="13652500" y="164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36555</xdr:rowOff>
    </xdr:from>
    <xdr:ext cx="534377" cy="259045"/>
    <xdr:sp macro="" textlink="">
      <xdr:nvSpPr>
        <xdr:cNvPr id="716" name="テキスト ボックス 715"/>
        <xdr:cNvSpPr txBox="1"/>
      </xdr:nvSpPr>
      <xdr:spPr>
        <a:xfrm>
          <a:off x="13436111" y="164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74740</xdr:rowOff>
    </xdr:from>
    <xdr:to>
      <xdr:col>18</xdr:col>
      <xdr:colOff>492125</xdr:colOff>
      <xdr:row>96</xdr:row>
      <xdr:rowOff>4890</xdr:rowOff>
    </xdr:to>
    <xdr:sp macro="" textlink="">
      <xdr:nvSpPr>
        <xdr:cNvPr id="717" name="円/楕円 716"/>
        <xdr:cNvSpPr/>
      </xdr:nvSpPr>
      <xdr:spPr>
        <a:xfrm>
          <a:off x="12763500" y="163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21417</xdr:rowOff>
    </xdr:from>
    <xdr:ext cx="534377" cy="259045"/>
    <xdr:sp macro="" textlink="">
      <xdr:nvSpPr>
        <xdr:cNvPr id="718" name="テキスト ボックス 717"/>
        <xdr:cNvSpPr txBox="1"/>
      </xdr:nvSpPr>
      <xdr:spPr>
        <a:xfrm>
          <a:off x="12547111" y="161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2" name="直線コネクタ 741"/>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3"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5"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6" name="直線コネクタ 745"/>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8"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9" name="フローチャート : 判断 748"/>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1" name="フローチャート : 判断 750"/>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2" name="テキスト ボックス 751"/>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4" name="フローチャート : 判断 753"/>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5" name="テキスト ボックス 754"/>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7" name="フローチャート : 判断 756"/>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8" name="テキスト ボックス 757"/>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9" name="フローチャート : 判断 758"/>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0" name="テキスト ボックス 759"/>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7"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議会費、総務費、民生費及び衛生費</a:t>
          </a:r>
          <a:r>
            <a:rPr kumimoji="1" lang="ja-JP" altLang="ja-JP" sz="1100">
              <a:solidFill>
                <a:schemeClr val="dk1"/>
              </a:solidFill>
              <a:effectLst/>
              <a:latin typeface="+mn-lt"/>
              <a:ea typeface="+mn-ea"/>
              <a:cs typeface="+mn-cs"/>
            </a:rPr>
            <a:t>の性質別歳出については、類似団体の値を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議会費では、市民一人当たり</a:t>
          </a:r>
          <a:r>
            <a:rPr kumimoji="1" lang="en-US" altLang="ja-JP" sz="1100">
              <a:solidFill>
                <a:schemeClr val="dk1"/>
              </a:solidFill>
              <a:effectLst/>
              <a:latin typeface="+mn-lt"/>
              <a:ea typeface="+mn-ea"/>
              <a:cs typeface="+mn-cs"/>
            </a:rPr>
            <a:t>3,858</a:t>
          </a:r>
          <a:r>
            <a:rPr kumimoji="1" lang="ja-JP" altLang="ja-JP" sz="1100">
              <a:solidFill>
                <a:schemeClr val="dk1"/>
              </a:solidFill>
              <a:effectLst/>
              <a:latin typeface="+mn-lt"/>
              <a:ea typeface="+mn-ea"/>
              <a:cs typeface="+mn-cs"/>
            </a:rPr>
            <a:t>円と類似団体の値を</a:t>
          </a:r>
          <a:r>
            <a:rPr kumimoji="1" lang="en-US" altLang="ja-JP" sz="1100">
              <a:solidFill>
                <a:schemeClr val="dk1"/>
              </a:solidFill>
              <a:effectLst/>
              <a:latin typeface="+mn-lt"/>
              <a:ea typeface="+mn-ea"/>
              <a:cs typeface="+mn-cs"/>
            </a:rPr>
            <a:t>352</a:t>
          </a:r>
          <a:r>
            <a:rPr kumimoji="1" lang="ja-JP" altLang="ja-JP" sz="1100">
              <a:solidFill>
                <a:schemeClr val="dk1"/>
              </a:solidFill>
              <a:effectLst/>
              <a:latin typeface="+mn-lt"/>
              <a:ea typeface="+mn-ea"/>
              <a:cs typeface="+mn-cs"/>
            </a:rPr>
            <a:t>円上回っている。これは、平成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年３月の合併直後の選挙において定数を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人としているが、類似団体の議員定数等を調査・研究し、適正な議員定数としていく必要がある。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務費では新庁舎建設事業、民生費ではこどもセンター建設事業、衛生費では健康づくりセンター建設事業と各目的別歳出において、主に大型の普通建設事業の執行が相次いだため、特に総務費では大幅な増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、民生費では、少子高齢化の進展が続く傾向の中で、今後は各種扶助費等の増加が懸念されるところである。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財政調整基金残高は、決算剰余金を中心に適切に積み立てするとともに、</a:t>
          </a:r>
          <a:r>
            <a:rPr kumimoji="1" lang="ja-JP" altLang="en-US" sz="1100">
              <a:solidFill>
                <a:schemeClr val="dk1"/>
              </a:solidFill>
              <a:effectLst/>
              <a:latin typeface="+mn-lt"/>
              <a:ea typeface="+mn-ea"/>
              <a:cs typeface="+mn-cs"/>
            </a:rPr>
            <a:t>国の方針に沿って優先的に取り組むべき事業への活用をはかった</a:t>
          </a:r>
          <a:r>
            <a:rPr kumimoji="1" lang="ja-JP" altLang="ja-JP" sz="1100">
              <a:solidFill>
                <a:schemeClr val="dk1"/>
              </a:solidFill>
              <a:effectLst/>
              <a:latin typeface="+mn-lt"/>
              <a:ea typeface="+mn-ea"/>
              <a:cs typeface="+mn-cs"/>
            </a:rPr>
            <a:t>結果、</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億円減少の</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実質収支額は、法人市民税で中国経済の減速や為替レートの変動の影響を受け、減収となり悪化したが、平成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年度も黒字を維持している。実質単年度収支について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市税の減収などから実質収支が悪化し単年度収支で約３億円の赤字となり、実質単年度収支でも</a:t>
          </a:r>
          <a:r>
            <a:rPr kumimoji="1" lang="ja-JP" altLang="en-US" sz="1100">
              <a:solidFill>
                <a:schemeClr val="dk1"/>
              </a:solidFill>
              <a:effectLst/>
              <a:latin typeface="+mn-lt"/>
              <a:ea typeface="+mn-ea"/>
              <a:cs typeface="+mn-cs"/>
            </a:rPr>
            <a:t>阿南医療センター整備事業補助等単独事業の施行により、財政調整基金の取崩しが大幅な増額となり、</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１８億３</a:t>
          </a:r>
          <a:r>
            <a:rPr kumimoji="1" lang="ja-JP" altLang="ja-JP" sz="1100">
              <a:solidFill>
                <a:schemeClr val="dk1"/>
              </a:solidFill>
              <a:effectLst/>
              <a:latin typeface="+mn-lt"/>
              <a:ea typeface="+mn-ea"/>
              <a:cs typeface="+mn-cs"/>
            </a:rPr>
            <a:t>千万円の赤字となった。</a:t>
          </a:r>
          <a:r>
            <a:rPr kumimoji="1" lang="ja-JP" altLang="en-US" sz="1100">
              <a:solidFill>
                <a:schemeClr val="dk1"/>
              </a:solidFill>
              <a:effectLst/>
              <a:latin typeface="+mn-lt"/>
              <a:ea typeface="+mn-ea"/>
              <a:cs typeface="+mn-cs"/>
            </a:rPr>
            <a:t>既に</a:t>
          </a:r>
          <a:r>
            <a:rPr kumimoji="1" lang="ja-JP" altLang="ja-JP" sz="1100">
              <a:solidFill>
                <a:schemeClr val="dk1"/>
              </a:solidFill>
              <a:effectLst/>
              <a:latin typeface="+mn-lt"/>
              <a:ea typeface="+mn-ea"/>
              <a:cs typeface="+mn-cs"/>
            </a:rPr>
            <a:t>合併算定替縮減期間に入って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交付税収入の減少や景気の動向に影響を受ける法人市民税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市税収入の先行きに不透明感があることを踏まえ、一般財源の更なる確保のため、一層、堅実な財政運営に努める必要がある。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当市の一般会計及び公営企業会計等の実質収支は、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年度決算より</a:t>
          </a:r>
          <a:r>
            <a:rPr kumimoji="1" lang="ja-JP" altLang="ja-JP" sz="1100">
              <a:solidFill>
                <a:schemeClr val="dk1"/>
              </a:solidFill>
              <a:effectLst/>
              <a:latin typeface="+mn-lt"/>
              <a:ea typeface="+mn-ea"/>
              <a:cs typeface="+mn-cs"/>
            </a:rPr>
            <a:t>住宅新築資金等貸付事業特別会計</a:t>
          </a:r>
          <a:r>
            <a:rPr kumimoji="1" lang="ja-JP" altLang="en-US" sz="1100">
              <a:solidFill>
                <a:schemeClr val="dk1"/>
              </a:solidFill>
              <a:effectLst/>
              <a:latin typeface="+mn-lt"/>
              <a:ea typeface="+mn-ea"/>
              <a:cs typeface="+mn-cs"/>
            </a:rPr>
            <a:t>が黒字になったことにより、すべての会計が</a:t>
          </a:r>
          <a:r>
            <a:rPr kumimoji="1" lang="ja-JP" altLang="ja-JP" sz="1100">
              <a:solidFill>
                <a:schemeClr val="dk1"/>
              </a:solidFill>
              <a:effectLst/>
              <a:latin typeface="+mn-lt"/>
              <a:ea typeface="+mn-ea"/>
              <a:cs typeface="+mn-cs"/>
            </a:rPr>
            <a:t>、黒字もしくは、収支０の決算となり、連結実質赤字比率は生じていない。</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黒字決算となった</a:t>
          </a:r>
          <a:r>
            <a:rPr kumimoji="1" lang="ja-JP" altLang="ja-JP" sz="1100">
              <a:solidFill>
                <a:schemeClr val="dk1"/>
              </a:solidFill>
              <a:effectLst/>
              <a:latin typeface="+mn-lt"/>
              <a:ea typeface="+mn-ea"/>
              <a:cs typeface="+mn-cs"/>
            </a:rPr>
            <a:t>住宅新築資金等貸付事業特別会計も、多額の未回収債権があることから、引き続き債権回収に努め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必要がある。</a:t>
          </a:r>
          <a:endParaRPr lang="ja-JP" altLang="ja-JP" sz="1400">
            <a:effectLst/>
          </a:endParaRPr>
        </a:p>
        <a:p>
          <a:r>
            <a:rPr kumimoji="1" lang="ja-JP" altLang="ja-JP" sz="1100">
              <a:solidFill>
                <a:schemeClr val="dk1"/>
              </a:solidFill>
              <a:effectLst/>
              <a:latin typeface="+mn-lt"/>
              <a:ea typeface="+mn-ea"/>
              <a:cs typeface="+mn-cs"/>
            </a:rPr>
            <a:t>　その他の会計についても独立採算制の原則に鑑み、十分な財源の確保に努めるとともに事業歳出予算を精査することで財政の健全性を維持する。</a:t>
          </a:r>
          <a:endParaRPr lang="ja-JP" altLang="ja-JP" sz="1400">
            <a:effectLst/>
          </a:endParaRPr>
        </a:p>
        <a:p>
          <a:r>
            <a:rPr kumimoji="1" lang="ja-JP" altLang="ja-JP" sz="1100">
              <a:solidFill>
                <a:schemeClr val="dk1"/>
              </a:solidFill>
              <a:effectLst/>
              <a:latin typeface="+mn-lt"/>
              <a:ea typeface="+mn-ea"/>
              <a:cs typeface="+mn-cs"/>
            </a:rPr>
            <a:t>　また、一般会計においても今後は、法人市民税をはじめとする市税収入の見通しが不透明であるほか、普通交付税の合併算定替縮減期間に入ったことなどから、一般財源の確保が一層厳しくなることが予想されるため、堅実な財政運営をすすめることが重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37260428</v>
      </c>
      <c r="BO4" s="411"/>
      <c r="BP4" s="411"/>
      <c r="BQ4" s="411"/>
      <c r="BR4" s="411"/>
      <c r="BS4" s="411"/>
      <c r="BT4" s="411"/>
      <c r="BU4" s="412"/>
      <c r="BV4" s="410">
        <v>34282716</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0.7</v>
      </c>
      <c r="CU4" s="588"/>
      <c r="CV4" s="588"/>
      <c r="CW4" s="588"/>
      <c r="CX4" s="588"/>
      <c r="CY4" s="588"/>
      <c r="CZ4" s="588"/>
      <c r="DA4" s="589"/>
      <c r="DB4" s="587">
        <v>2.2999999999999998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35635724</v>
      </c>
      <c r="BO5" s="416"/>
      <c r="BP5" s="416"/>
      <c r="BQ5" s="416"/>
      <c r="BR5" s="416"/>
      <c r="BS5" s="416"/>
      <c r="BT5" s="416"/>
      <c r="BU5" s="417"/>
      <c r="BV5" s="415">
        <v>33180297</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91.7</v>
      </c>
      <c r="CU5" s="386"/>
      <c r="CV5" s="386"/>
      <c r="CW5" s="386"/>
      <c r="CX5" s="386"/>
      <c r="CY5" s="386"/>
      <c r="CZ5" s="386"/>
      <c r="DA5" s="387"/>
      <c r="DB5" s="385">
        <v>88.3</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1624704</v>
      </c>
      <c r="BO6" s="416"/>
      <c r="BP6" s="416"/>
      <c r="BQ6" s="416"/>
      <c r="BR6" s="416"/>
      <c r="BS6" s="416"/>
      <c r="BT6" s="416"/>
      <c r="BU6" s="417"/>
      <c r="BV6" s="415">
        <v>1102419</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94.9</v>
      </c>
      <c r="CU6" s="562"/>
      <c r="CV6" s="562"/>
      <c r="CW6" s="562"/>
      <c r="CX6" s="562"/>
      <c r="CY6" s="562"/>
      <c r="CZ6" s="562"/>
      <c r="DA6" s="563"/>
      <c r="DB6" s="561">
        <v>89.7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1482158</v>
      </c>
      <c r="BO7" s="416"/>
      <c r="BP7" s="416"/>
      <c r="BQ7" s="416"/>
      <c r="BR7" s="416"/>
      <c r="BS7" s="416"/>
      <c r="BT7" s="416"/>
      <c r="BU7" s="417"/>
      <c r="BV7" s="415">
        <v>639843</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20137232</v>
      </c>
      <c r="CU7" s="416"/>
      <c r="CV7" s="416"/>
      <c r="CW7" s="416"/>
      <c r="CX7" s="416"/>
      <c r="CY7" s="416"/>
      <c r="CZ7" s="416"/>
      <c r="DA7" s="417"/>
      <c r="DB7" s="415">
        <v>20543586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142546</v>
      </c>
      <c r="BO8" s="416"/>
      <c r="BP8" s="416"/>
      <c r="BQ8" s="416"/>
      <c r="BR8" s="416"/>
      <c r="BS8" s="416"/>
      <c r="BT8" s="416"/>
      <c r="BU8" s="417"/>
      <c r="BV8" s="415">
        <v>462576</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0.88</v>
      </c>
      <c r="CU8" s="525"/>
      <c r="CV8" s="525"/>
      <c r="CW8" s="525"/>
      <c r="CX8" s="525"/>
      <c r="CY8" s="525"/>
      <c r="CZ8" s="525"/>
      <c r="DA8" s="526"/>
      <c r="DB8" s="524">
        <v>0.89</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73019</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-320030</v>
      </c>
      <c r="BO9" s="416"/>
      <c r="BP9" s="416"/>
      <c r="BQ9" s="416"/>
      <c r="BR9" s="416"/>
      <c r="BS9" s="416"/>
      <c r="BT9" s="416"/>
      <c r="BU9" s="417"/>
      <c r="BV9" s="415">
        <v>-297871</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13.4</v>
      </c>
      <c r="CU9" s="386"/>
      <c r="CV9" s="386"/>
      <c r="CW9" s="386"/>
      <c r="CX9" s="386"/>
      <c r="CY9" s="386"/>
      <c r="CZ9" s="386"/>
      <c r="DA9" s="387"/>
      <c r="DB9" s="385">
        <v>13.3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76063</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320078</v>
      </c>
      <c r="BO10" s="416"/>
      <c r="BP10" s="416"/>
      <c r="BQ10" s="416"/>
      <c r="BR10" s="416"/>
      <c r="BS10" s="416"/>
      <c r="BT10" s="416"/>
      <c r="BU10" s="417"/>
      <c r="BV10" s="415">
        <v>526581</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77</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74951</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1830000</v>
      </c>
      <c r="BO12" s="416"/>
      <c r="BP12" s="416"/>
      <c r="BQ12" s="416"/>
      <c r="BR12" s="416"/>
      <c r="BS12" s="416"/>
      <c r="BT12" s="416"/>
      <c r="BU12" s="417"/>
      <c r="BV12" s="415">
        <v>300000</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74607</v>
      </c>
      <c r="S13" s="517"/>
      <c r="T13" s="517"/>
      <c r="U13" s="517"/>
      <c r="V13" s="518"/>
      <c r="W13" s="504" t="s">
        <v>122</v>
      </c>
      <c r="X13" s="428"/>
      <c r="Y13" s="428"/>
      <c r="Z13" s="428"/>
      <c r="AA13" s="428"/>
      <c r="AB13" s="429"/>
      <c r="AC13" s="391">
        <v>3213</v>
      </c>
      <c r="AD13" s="392"/>
      <c r="AE13" s="392"/>
      <c r="AF13" s="392"/>
      <c r="AG13" s="393"/>
      <c r="AH13" s="391">
        <v>3156</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-1829952</v>
      </c>
      <c r="BO13" s="416"/>
      <c r="BP13" s="416"/>
      <c r="BQ13" s="416"/>
      <c r="BR13" s="416"/>
      <c r="BS13" s="416"/>
      <c r="BT13" s="416"/>
      <c r="BU13" s="417"/>
      <c r="BV13" s="415">
        <v>-71290</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5.0999999999999996</v>
      </c>
      <c r="CU13" s="386"/>
      <c r="CV13" s="386"/>
      <c r="CW13" s="386"/>
      <c r="CX13" s="386"/>
      <c r="CY13" s="386"/>
      <c r="CZ13" s="386"/>
      <c r="DA13" s="387"/>
      <c r="DB13" s="385">
        <v>5.7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75653</v>
      </c>
      <c r="S14" s="517"/>
      <c r="T14" s="517"/>
      <c r="U14" s="517"/>
      <c r="V14" s="518"/>
      <c r="W14" s="519"/>
      <c r="X14" s="431"/>
      <c r="Y14" s="431"/>
      <c r="Z14" s="431"/>
      <c r="AA14" s="431"/>
      <c r="AB14" s="432"/>
      <c r="AC14" s="509">
        <v>9.8000000000000007</v>
      </c>
      <c r="AD14" s="510"/>
      <c r="AE14" s="510"/>
      <c r="AF14" s="510"/>
      <c r="AG14" s="511"/>
      <c r="AH14" s="509">
        <v>9.8000000000000007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75332</v>
      </c>
      <c r="S15" s="517"/>
      <c r="T15" s="517"/>
      <c r="U15" s="517"/>
      <c r="V15" s="518"/>
      <c r="W15" s="504" t="s">
        <v>129</v>
      </c>
      <c r="X15" s="428"/>
      <c r="Y15" s="428"/>
      <c r="Z15" s="428"/>
      <c r="AA15" s="428"/>
      <c r="AB15" s="429"/>
      <c r="AC15" s="391">
        <v>9902</v>
      </c>
      <c r="AD15" s="392"/>
      <c r="AE15" s="392"/>
      <c r="AF15" s="392"/>
      <c r="AG15" s="393"/>
      <c r="AH15" s="391">
        <v>9719</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12263830</v>
      </c>
      <c r="BO15" s="411"/>
      <c r="BP15" s="411"/>
      <c r="BQ15" s="411"/>
      <c r="BR15" s="411"/>
      <c r="BS15" s="411"/>
      <c r="BT15" s="411"/>
      <c r="BU15" s="412"/>
      <c r="BV15" s="410">
        <v>12803473</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30.4</v>
      </c>
      <c r="AD16" s="510"/>
      <c r="AE16" s="510"/>
      <c r="AF16" s="510"/>
      <c r="AG16" s="511"/>
      <c r="AH16" s="509">
        <v>30.3</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14165321</v>
      </c>
      <c r="BO16" s="416"/>
      <c r="BP16" s="416"/>
      <c r="BQ16" s="416"/>
      <c r="BR16" s="416"/>
      <c r="BS16" s="416"/>
      <c r="BT16" s="416"/>
      <c r="BU16" s="417"/>
      <c r="BV16" s="415">
        <v>14339305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19510</v>
      </c>
      <c r="AD17" s="392"/>
      <c r="AE17" s="392"/>
      <c r="AF17" s="392"/>
      <c r="AG17" s="393"/>
      <c r="AH17" s="391">
        <v>19187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15875620</v>
      </c>
      <c r="BO17" s="416"/>
      <c r="BP17" s="416"/>
      <c r="BQ17" s="416"/>
      <c r="BR17" s="416"/>
      <c r="BS17" s="416"/>
      <c r="BT17" s="416"/>
      <c r="BU17" s="417"/>
      <c r="BV17" s="415">
        <v>16536783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279.25</v>
      </c>
      <c r="M18" s="480"/>
      <c r="N18" s="480"/>
      <c r="O18" s="480"/>
      <c r="P18" s="480"/>
      <c r="Q18" s="480"/>
      <c r="R18" s="481"/>
      <c r="S18" s="481"/>
      <c r="T18" s="481"/>
      <c r="U18" s="481"/>
      <c r="V18" s="482"/>
      <c r="W18" s="496"/>
      <c r="X18" s="497"/>
      <c r="Y18" s="497"/>
      <c r="Z18" s="497"/>
      <c r="AA18" s="497"/>
      <c r="AB18" s="505"/>
      <c r="AC18" s="379">
        <v>59.8</v>
      </c>
      <c r="AD18" s="380"/>
      <c r="AE18" s="380"/>
      <c r="AF18" s="380"/>
      <c r="AG18" s="483"/>
      <c r="AH18" s="379">
        <v>59.8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17678392</v>
      </c>
      <c r="BO18" s="416"/>
      <c r="BP18" s="416"/>
      <c r="BQ18" s="416"/>
      <c r="BR18" s="416"/>
      <c r="BS18" s="416"/>
      <c r="BT18" s="416"/>
      <c r="BU18" s="417"/>
      <c r="BV18" s="415">
        <v>17526299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261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22647010</v>
      </c>
      <c r="BO19" s="416"/>
      <c r="BP19" s="416"/>
      <c r="BQ19" s="416"/>
      <c r="BR19" s="416"/>
      <c r="BS19" s="416"/>
      <c r="BT19" s="416"/>
      <c r="BU19" s="417"/>
      <c r="BV19" s="415">
        <v>22232952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27193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34694924</v>
      </c>
      <c r="BO23" s="416"/>
      <c r="BP23" s="416"/>
      <c r="BQ23" s="416"/>
      <c r="BR23" s="416"/>
      <c r="BS23" s="416"/>
      <c r="BT23" s="416"/>
      <c r="BU23" s="417"/>
      <c r="BV23" s="415">
        <v>33766336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9090</v>
      </c>
      <c r="R24" s="392"/>
      <c r="S24" s="392"/>
      <c r="T24" s="392"/>
      <c r="U24" s="392"/>
      <c r="V24" s="393"/>
      <c r="W24" s="457"/>
      <c r="X24" s="448"/>
      <c r="Y24" s="449"/>
      <c r="Z24" s="388" t="s">
        <v>153</v>
      </c>
      <c r="AA24" s="389"/>
      <c r="AB24" s="389"/>
      <c r="AC24" s="389"/>
      <c r="AD24" s="389"/>
      <c r="AE24" s="389"/>
      <c r="AF24" s="389"/>
      <c r="AG24" s="390"/>
      <c r="AH24" s="391">
        <v>785</v>
      </c>
      <c r="AI24" s="392"/>
      <c r="AJ24" s="392"/>
      <c r="AK24" s="392"/>
      <c r="AL24" s="393"/>
      <c r="AM24" s="391">
        <v>2372270</v>
      </c>
      <c r="AN24" s="392"/>
      <c r="AO24" s="392"/>
      <c r="AP24" s="392"/>
      <c r="AQ24" s="392"/>
      <c r="AR24" s="393"/>
      <c r="AS24" s="391">
        <v>3022</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28174947</v>
      </c>
      <c r="BO24" s="416"/>
      <c r="BP24" s="416"/>
      <c r="BQ24" s="416"/>
      <c r="BR24" s="416"/>
      <c r="BS24" s="416"/>
      <c r="BT24" s="416"/>
      <c r="BU24" s="417"/>
      <c r="BV24" s="415">
        <v>27574445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2</v>
      </c>
      <c r="M25" s="392"/>
      <c r="N25" s="392"/>
      <c r="O25" s="392"/>
      <c r="P25" s="393"/>
      <c r="Q25" s="391">
        <v>7240</v>
      </c>
      <c r="R25" s="392"/>
      <c r="S25" s="392"/>
      <c r="T25" s="392"/>
      <c r="U25" s="392"/>
      <c r="V25" s="393"/>
      <c r="W25" s="457"/>
      <c r="X25" s="448"/>
      <c r="Y25" s="449"/>
      <c r="Z25" s="388" t="s">
        <v>156</v>
      </c>
      <c r="AA25" s="389"/>
      <c r="AB25" s="389"/>
      <c r="AC25" s="389"/>
      <c r="AD25" s="389"/>
      <c r="AE25" s="389"/>
      <c r="AF25" s="389"/>
      <c r="AG25" s="390"/>
      <c r="AH25" s="391">
        <v>109</v>
      </c>
      <c r="AI25" s="392"/>
      <c r="AJ25" s="392"/>
      <c r="AK25" s="392"/>
      <c r="AL25" s="393"/>
      <c r="AM25" s="391">
        <v>294518</v>
      </c>
      <c r="AN25" s="392"/>
      <c r="AO25" s="392"/>
      <c r="AP25" s="392"/>
      <c r="AQ25" s="392"/>
      <c r="AR25" s="393"/>
      <c r="AS25" s="391">
        <v>2702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13617069</v>
      </c>
      <c r="BO25" s="411"/>
      <c r="BP25" s="411"/>
      <c r="BQ25" s="411"/>
      <c r="BR25" s="411"/>
      <c r="BS25" s="411"/>
      <c r="BT25" s="411"/>
      <c r="BU25" s="412"/>
      <c r="BV25" s="410">
        <v>14548973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6520</v>
      </c>
      <c r="R26" s="392"/>
      <c r="S26" s="392"/>
      <c r="T26" s="392"/>
      <c r="U26" s="392"/>
      <c r="V26" s="393"/>
      <c r="W26" s="457"/>
      <c r="X26" s="448"/>
      <c r="Y26" s="449"/>
      <c r="Z26" s="388" t="s">
        <v>159</v>
      </c>
      <c r="AA26" s="470"/>
      <c r="AB26" s="470"/>
      <c r="AC26" s="470"/>
      <c r="AD26" s="470"/>
      <c r="AE26" s="470"/>
      <c r="AF26" s="470"/>
      <c r="AG26" s="471"/>
      <c r="AH26" s="391">
        <v>103</v>
      </c>
      <c r="AI26" s="392"/>
      <c r="AJ26" s="392"/>
      <c r="AK26" s="392"/>
      <c r="AL26" s="393"/>
      <c r="AM26" s="391">
        <v>321875</v>
      </c>
      <c r="AN26" s="392"/>
      <c r="AO26" s="392"/>
      <c r="AP26" s="392"/>
      <c r="AQ26" s="392"/>
      <c r="AR26" s="393"/>
      <c r="AS26" s="391">
        <v>3125</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4820</v>
      </c>
      <c r="R27" s="392"/>
      <c r="S27" s="392"/>
      <c r="T27" s="392"/>
      <c r="U27" s="392"/>
      <c r="V27" s="393"/>
      <c r="W27" s="457"/>
      <c r="X27" s="448"/>
      <c r="Y27" s="449"/>
      <c r="Z27" s="388" t="s">
        <v>162</v>
      </c>
      <c r="AA27" s="389"/>
      <c r="AB27" s="389"/>
      <c r="AC27" s="389"/>
      <c r="AD27" s="389"/>
      <c r="AE27" s="389"/>
      <c r="AF27" s="389"/>
      <c r="AG27" s="390"/>
      <c r="AH27" s="391">
        <v>30</v>
      </c>
      <c r="AI27" s="392"/>
      <c r="AJ27" s="392"/>
      <c r="AK27" s="392"/>
      <c r="AL27" s="393"/>
      <c r="AM27" s="391">
        <v>75360</v>
      </c>
      <c r="AN27" s="392"/>
      <c r="AO27" s="392"/>
      <c r="AP27" s="392"/>
      <c r="AQ27" s="392"/>
      <c r="AR27" s="393"/>
      <c r="AS27" s="391">
        <v>2512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466000</v>
      </c>
      <c r="BO27" s="419"/>
      <c r="BP27" s="419"/>
      <c r="BQ27" s="419"/>
      <c r="BR27" s="419"/>
      <c r="BS27" s="419"/>
      <c r="BT27" s="419"/>
      <c r="BU27" s="420"/>
      <c r="BV27" s="418">
        <v>466000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4280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12428148</v>
      </c>
      <c r="BO28" s="411"/>
      <c r="BP28" s="411"/>
      <c r="BQ28" s="411"/>
      <c r="BR28" s="411"/>
      <c r="BS28" s="411"/>
      <c r="BT28" s="411"/>
      <c r="BU28" s="412"/>
      <c r="BV28" s="410">
        <v>13938070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26</v>
      </c>
      <c r="M29" s="392"/>
      <c r="N29" s="392"/>
      <c r="O29" s="392"/>
      <c r="P29" s="393"/>
      <c r="Q29" s="391">
        <v>3990</v>
      </c>
      <c r="R29" s="392"/>
      <c r="S29" s="392"/>
      <c r="T29" s="392"/>
      <c r="U29" s="392"/>
      <c r="V29" s="393"/>
      <c r="W29" s="458"/>
      <c r="X29" s="459"/>
      <c r="Y29" s="460"/>
      <c r="Z29" s="388" t="s">
        <v>169</v>
      </c>
      <c r="AA29" s="389"/>
      <c r="AB29" s="389"/>
      <c r="AC29" s="389"/>
      <c r="AD29" s="389"/>
      <c r="AE29" s="389"/>
      <c r="AF29" s="389"/>
      <c r="AG29" s="390"/>
      <c r="AH29" s="391">
        <v>815</v>
      </c>
      <c r="AI29" s="392"/>
      <c r="AJ29" s="392"/>
      <c r="AK29" s="392"/>
      <c r="AL29" s="393"/>
      <c r="AM29" s="391">
        <v>2447630</v>
      </c>
      <c r="AN29" s="392"/>
      <c r="AO29" s="392"/>
      <c r="AP29" s="392"/>
      <c r="AQ29" s="392"/>
      <c r="AR29" s="393"/>
      <c r="AS29" s="391">
        <v>3003</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3598108</v>
      </c>
      <c r="BO29" s="416"/>
      <c r="BP29" s="416"/>
      <c r="BQ29" s="416"/>
      <c r="BR29" s="416"/>
      <c r="BS29" s="416"/>
      <c r="BT29" s="416"/>
      <c r="BU29" s="417"/>
      <c r="BV29" s="415">
        <v>3591274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4373234</v>
      </c>
      <c r="BO30" s="419"/>
      <c r="BP30" s="419"/>
      <c r="BQ30" s="419"/>
      <c r="BR30" s="419"/>
      <c r="BS30" s="419"/>
      <c r="BT30" s="419"/>
      <c r="BU30" s="420"/>
      <c r="BV30" s="418">
        <v>6543694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9</v>
      </c>
      <c r="V34" s="375"/>
      <c r="W34" s="374" t="str">
        <f>IF('各会計、関係団体の財政状況及び健全化判断比率'!B28="","",'各会計、関係団体の財政状況及び健全化判断比率'!B28)</f>
        <v>国民健康保険事業会計</v>
      </c>
      <c r="X34" s="374"/>
      <c r="Y34" s="374"/>
      <c r="Z34" s="374"/>
      <c r="AA34" s="374"/>
      <c r="AB34" s="374"/>
      <c r="AC34" s="374"/>
      <c r="AD34" s="374"/>
      <c r="AE34" s="374"/>
      <c r="AF34" s="374"/>
      <c r="AG34" s="374"/>
      <c r="AH34" s="374"/>
      <c r="AI34" s="374"/>
      <c r="AJ34" s="374"/>
      <c r="AK34" s="374"/>
      <c r="AL34" s="167"/>
      <c r="AM34" s="375">
        <f>IF(AO34="","",MAX(C34:D43,U34:V43)+1)</f>
        <v>14</v>
      </c>
      <c r="AN34" s="375"/>
      <c r="AO34" s="374" t="str">
        <f>IF('各会計、関係団体の財政状況及び健全化判断比率'!B33="","",'各会計、関係団体の財政状況及び健全化判断比率'!B33)</f>
        <v>阿南市水道事業会計</v>
      </c>
      <c r="AP34" s="374"/>
      <c r="AQ34" s="374"/>
      <c r="AR34" s="374"/>
      <c r="AS34" s="374"/>
      <c r="AT34" s="374"/>
      <c r="AU34" s="374"/>
      <c r="AV34" s="374"/>
      <c r="AW34" s="374"/>
      <c r="AX34" s="374"/>
      <c r="AY34" s="374"/>
      <c r="AZ34" s="374"/>
      <c r="BA34" s="374"/>
      <c r="BB34" s="374"/>
      <c r="BC34" s="374"/>
      <c r="BD34" s="167"/>
      <c r="BE34" s="375">
        <f>IF(BG34="","",MAX(C34:D43,U34:V43,AM34:AN43)+1)</f>
        <v>15</v>
      </c>
      <c r="BF34" s="375"/>
      <c r="BG34" s="374" t="str">
        <f>IF('各会計、関係団体の財政状況及び健全化判断比率'!B34="","",'各会計、関係団体の財政状況及び健全化判断比率'!B34)</f>
        <v>公共下水道事業会計</v>
      </c>
      <c r="BH34" s="374"/>
      <c r="BI34" s="374"/>
      <c r="BJ34" s="374"/>
      <c r="BK34" s="374"/>
      <c r="BL34" s="374"/>
      <c r="BM34" s="374"/>
      <c r="BN34" s="374"/>
      <c r="BO34" s="374"/>
      <c r="BP34" s="374"/>
      <c r="BQ34" s="374"/>
      <c r="BR34" s="374"/>
      <c r="BS34" s="374"/>
      <c r="BT34" s="374"/>
      <c r="BU34" s="374"/>
      <c r="BV34" s="167"/>
      <c r="BW34" s="375">
        <f>IF(BY34="","",MAX(C34:D43,U34:V43,AM34:AN43,BE34:BF43)+1)</f>
        <v>17</v>
      </c>
      <c r="BX34" s="375"/>
      <c r="BY34" s="374" t="str">
        <f>IF('各会計、関係団体の財政状況及び健全化判断比率'!B68="","",'各会計、関係団体の財政状況及び健全化判断比率'!B68)</f>
        <v>老人ホーム福寿荘組合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阿南市土地開発公社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住宅新築資金等貸付事業会計</v>
      </c>
      <c r="F35" s="374"/>
      <c r="G35" s="374"/>
      <c r="H35" s="374"/>
      <c r="I35" s="374"/>
      <c r="J35" s="374"/>
      <c r="K35" s="374"/>
      <c r="L35" s="374"/>
      <c r="M35" s="374"/>
      <c r="N35" s="374"/>
      <c r="O35" s="374"/>
      <c r="P35" s="374"/>
      <c r="Q35" s="374"/>
      <c r="R35" s="374"/>
      <c r="S35" s="374"/>
      <c r="T35" s="167"/>
      <c r="U35" s="375">
        <f>IF(W35="","",U34+1)</f>
        <v>10</v>
      </c>
      <c r="V35" s="375"/>
      <c r="W35" s="374" t="str">
        <f>IF('各会計、関係団体の財政状況及び健全化判断比率'!B29="","",'各会計、関係団体の財政状況及び健全化判断比率'!B29)</f>
        <v>加茂谷診療所事業会計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16</v>
      </c>
      <c r="BF35" s="375"/>
      <c r="BG35" s="374" t="str">
        <f>IF('各会計、関係団体の財政状況及び健全化判断比率'!B35="","",'各会計、関係団体の財政状況及び健全化判断比率'!B35)</f>
        <v>羽ノ浦農業集落排水事業会計</v>
      </c>
      <c r="BH35" s="374"/>
      <c r="BI35" s="374"/>
      <c r="BJ35" s="374"/>
      <c r="BK35" s="374"/>
      <c r="BL35" s="374"/>
      <c r="BM35" s="374"/>
      <c r="BN35" s="374"/>
      <c r="BO35" s="374"/>
      <c r="BP35" s="374"/>
      <c r="BQ35" s="374"/>
      <c r="BR35" s="374"/>
      <c r="BS35" s="374"/>
      <c r="BT35" s="374"/>
      <c r="BU35" s="374"/>
      <c r="BV35" s="167"/>
      <c r="BW35" s="375">
        <f t="shared" ref="BW35:BW43" si="2">IF(BY35="","",BW34+1)</f>
        <v>18</v>
      </c>
      <c r="BX35" s="375"/>
      <c r="BY35" s="374" t="str">
        <f>IF('各会計、関係団体の財政状況及び健全化判断比率'!B69="","",'各会計、関係団体の財政状況及び健全化判断比率'!B69)</f>
        <v>那賀川北岸地域湛水防除施設組合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株式会社コートベール徳島</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伊島地区生活排水処理事業会計</v>
      </c>
      <c r="F36" s="374"/>
      <c r="G36" s="374"/>
      <c r="H36" s="374"/>
      <c r="I36" s="374"/>
      <c r="J36" s="374"/>
      <c r="K36" s="374"/>
      <c r="L36" s="374"/>
      <c r="M36" s="374"/>
      <c r="N36" s="374"/>
      <c r="O36" s="374"/>
      <c r="P36" s="374"/>
      <c r="Q36" s="374"/>
      <c r="R36" s="374"/>
      <c r="S36" s="374"/>
      <c r="T36" s="167"/>
      <c r="U36" s="375">
        <f t="shared" ref="U36:U43" si="4">IF(W36="","",U35+1)</f>
        <v>11</v>
      </c>
      <c r="V36" s="375"/>
      <c r="W36" s="374" t="str">
        <f>IF('各会計、関係団体の財政状況及び健全化判断比率'!B30="","",'各会計、関係団体の財政状況及び健全化判断比率'!B30)</f>
        <v>伊島診療所事業会計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19</v>
      </c>
      <c r="BX36" s="375"/>
      <c r="BY36" s="374" t="str">
        <f>IF('各会計、関係団体の財政状況及び健全化判断比率'!B70="","",'各会計、関係団体の財政状況及び健全化判断比率'!B70)</f>
        <v>徳島県市町村総合事務組合（一般会計）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学校給食事業会計</v>
      </c>
      <c r="F37" s="374"/>
      <c r="G37" s="374"/>
      <c r="H37" s="374"/>
      <c r="I37" s="374"/>
      <c r="J37" s="374"/>
      <c r="K37" s="374"/>
      <c r="L37" s="374"/>
      <c r="M37" s="374"/>
      <c r="N37" s="374"/>
      <c r="O37" s="374"/>
      <c r="P37" s="374"/>
      <c r="Q37" s="374"/>
      <c r="R37" s="374"/>
      <c r="S37" s="374"/>
      <c r="T37" s="167"/>
      <c r="U37" s="375">
        <f t="shared" si="4"/>
        <v>12</v>
      </c>
      <c r="V37" s="375"/>
      <c r="W37" s="374" t="str">
        <f>IF('各会計、関係団体の財政状況及び健全化判断比率'!B31="","",'各会計、関係団体の財政状況及び健全化判断比率'!B31)</f>
        <v>介護保険事業会計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20</v>
      </c>
      <c r="BX37" s="375"/>
      <c r="BY37" s="374" t="str">
        <f>IF('各会計、関係団体の財政状況及び健全化判断比率'!B71="","",'各会計、関係団体の財政状況及び健全化判断比率'!B71)</f>
        <v>徳島県市町村総合事務組合（徳島滞納整理機構特別会計）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奨学資金貸付事業会計</v>
      </c>
      <c r="F38" s="374"/>
      <c r="G38" s="374"/>
      <c r="H38" s="374"/>
      <c r="I38" s="374"/>
      <c r="J38" s="374"/>
      <c r="K38" s="374"/>
      <c r="L38" s="374"/>
      <c r="M38" s="374"/>
      <c r="N38" s="374"/>
      <c r="O38" s="374"/>
      <c r="P38" s="374"/>
      <c r="Q38" s="374"/>
      <c r="R38" s="374"/>
      <c r="S38" s="374"/>
      <c r="T38" s="167"/>
      <c r="U38" s="375">
        <f t="shared" si="4"/>
        <v>13</v>
      </c>
      <c r="V38" s="375"/>
      <c r="W38" s="374" t="str">
        <f>IF('各会計、関係団体の財政状況及び健全化判断比率'!B32="","",'各会計、関係団体の財政状況及び健全化判断比率'!B32)</f>
        <v>後期高齢者医療会計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21</v>
      </c>
      <c r="BX38" s="375"/>
      <c r="BY38" s="374" t="str">
        <f>IF('各会計、関係団体の財政状況及び健全化判断比率'!B72="","",'各会計、関係団体の財政状況及び健全化判断比率'!B72)</f>
        <v>徳島県後期高齢者医療広域連合（一般会計）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春日野地域下水道事業会計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22</v>
      </c>
      <c r="BX39" s="375"/>
      <c r="BY39" s="374" t="str">
        <f>IF('各会計、関係団体の財政状況及び健全化判断比率'!B73="","",'各会計、関係団体の財政状況及び健全化判断比率'!B73)</f>
        <v>徳島県後期高齢者広域連合
（後期高齢者医療特別会計）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f t="shared" si="5"/>
        <v>7</v>
      </c>
      <c r="D40" s="375"/>
      <c r="E40" s="374" t="str">
        <f>IF('各会計、関係団体の財政状況及び健全化判断比率'!B13="","",'各会計、関係団体の財政状況及び健全化判断比率'!B13)</f>
        <v>豊香野地区生活排水処理事業会計</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f t="shared" si="5"/>
        <v>8</v>
      </c>
      <c r="D41" s="375"/>
      <c r="E41" s="374" t="str">
        <f>IF('各会計、関係団体の財政状況及び健全化判断比率'!B14="","",'各会計、関係団体の財政状況及び健全化判断比率'!B14)</f>
        <v>西春日野生活排水処理事業会計</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5" t="s">
        <v>533</v>
      </c>
      <c r="D34" s="1185"/>
      <c r="E34" s="1186"/>
      <c r="F34" s="32">
        <v>6.41</v>
      </c>
      <c r="G34" s="33">
        <v>6.37</v>
      </c>
      <c r="H34" s="33">
        <v>6.02</v>
      </c>
      <c r="I34" s="33">
        <v>5.81</v>
      </c>
      <c r="J34" s="34">
        <v>5.91</v>
      </c>
      <c r="K34" s="22"/>
      <c r="L34" s="22"/>
      <c r="M34" s="22"/>
      <c r="N34" s="22"/>
      <c r="O34" s="22"/>
      <c r="P34" s="22"/>
    </row>
    <row r="35" spans="1:16" ht="39" customHeight="1">
      <c r="A35" s="22"/>
      <c r="B35" s="35"/>
      <c r="C35" s="1179" t="s">
        <v>534</v>
      </c>
      <c r="D35" s="1180"/>
      <c r="E35" s="1181"/>
      <c r="F35" s="36">
        <v>0.02</v>
      </c>
      <c r="G35" s="37">
        <v>0</v>
      </c>
      <c r="H35" s="37">
        <v>0</v>
      </c>
      <c r="I35" s="37">
        <v>0</v>
      </c>
      <c r="J35" s="38">
        <v>1.26</v>
      </c>
      <c r="K35" s="22"/>
      <c r="L35" s="22"/>
      <c r="M35" s="22"/>
      <c r="N35" s="22"/>
      <c r="O35" s="22"/>
      <c r="P35" s="22"/>
    </row>
    <row r="36" spans="1:16" ht="39" customHeight="1">
      <c r="A36" s="22"/>
      <c r="B36" s="35"/>
      <c r="C36" s="1179" t="s">
        <v>535</v>
      </c>
      <c r="D36" s="1180"/>
      <c r="E36" s="1181"/>
      <c r="F36" s="36">
        <v>1.08</v>
      </c>
      <c r="G36" s="37">
        <v>2.52</v>
      </c>
      <c r="H36" s="37">
        <v>3.69</v>
      </c>
      <c r="I36" s="37">
        <v>2.13</v>
      </c>
      <c r="J36" s="38">
        <v>0.55000000000000004</v>
      </c>
      <c r="K36" s="22"/>
      <c r="L36" s="22"/>
      <c r="M36" s="22"/>
      <c r="N36" s="22"/>
      <c r="O36" s="22"/>
      <c r="P36" s="22"/>
    </row>
    <row r="37" spans="1:16" ht="39" customHeight="1">
      <c r="A37" s="22"/>
      <c r="B37" s="35"/>
      <c r="C37" s="1179" t="s">
        <v>536</v>
      </c>
      <c r="D37" s="1180"/>
      <c r="E37" s="1181"/>
      <c r="F37" s="36">
        <v>0.74</v>
      </c>
      <c r="G37" s="37">
        <v>0.71</v>
      </c>
      <c r="H37" s="37">
        <v>0.81</v>
      </c>
      <c r="I37" s="37">
        <v>0.96</v>
      </c>
      <c r="J37" s="38">
        <v>0.55000000000000004</v>
      </c>
      <c r="K37" s="22"/>
      <c r="L37" s="22"/>
      <c r="M37" s="22"/>
      <c r="N37" s="22"/>
      <c r="O37" s="22"/>
      <c r="P37" s="22"/>
    </row>
    <row r="38" spans="1:16" ht="39" customHeight="1">
      <c r="A38" s="22"/>
      <c r="B38" s="35"/>
      <c r="C38" s="1179" t="s">
        <v>537</v>
      </c>
      <c r="D38" s="1180"/>
      <c r="E38" s="1181"/>
      <c r="F38" s="36">
        <v>0.08</v>
      </c>
      <c r="G38" s="37">
        <v>7.0000000000000007E-2</v>
      </c>
      <c r="H38" s="37">
        <v>0.09</v>
      </c>
      <c r="I38" s="37">
        <v>0.08</v>
      </c>
      <c r="J38" s="38">
        <v>0.09</v>
      </c>
      <c r="K38" s="22"/>
      <c r="L38" s="22"/>
      <c r="M38" s="22"/>
      <c r="N38" s="22"/>
      <c r="O38" s="22"/>
      <c r="P38" s="22"/>
    </row>
    <row r="39" spans="1:16" ht="39" customHeight="1">
      <c r="A39" s="22"/>
      <c r="B39" s="35"/>
      <c r="C39" s="1179" t="s">
        <v>538</v>
      </c>
      <c r="D39" s="1180"/>
      <c r="E39" s="1181"/>
      <c r="F39" s="36">
        <v>0</v>
      </c>
      <c r="G39" s="37">
        <v>0</v>
      </c>
      <c r="H39" s="37">
        <v>0</v>
      </c>
      <c r="I39" s="37">
        <v>0.05</v>
      </c>
      <c r="J39" s="38">
        <v>0.06</v>
      </c>
      <c r="K39" s="22"/>
      <c r="L39" s="22"/>
      <c r="M39" s="22"/>
      <c r="N39" s="22"/>
      <c r="O39" s="22"/>
      <c r="P39" s="22"/>
    </row>
    <row r="40" spans="1:16" ht="39" customHeight="1">
      <c r="A40" s="22"/>
      <c r="B40" s="35"/>
      <c r="C40" s="1179" t="s">
        <v>539</v>
      </c>
      <c r="D40" s="1180"/>
      <c r="E40" s="1181"/>
      <c r="F40" s="36" t="s">
        <v>485</v>
      </c>
      <c r="G40" s="37" t="s">
        <v>485</v>
      </c>
      <c r="H40" s="37" t="s">
        <v>485</v>
      </c>
      <c r="I40" s="37" t="s">
        <v>485</v>
      </c>
      <c r="J40" s="38">
        <v>0.03</v>
      </c>
      <c r="K40" s="22"/>
      <c r="L40" s="22"/>
      <c r="M40" s="22"/>
      <c r="N40" s="22"/>
      <c r="O40" s="22"/>
      <c r="P40" s="22"/>
    </row>
    <row r="41" spans="1:16" ht="39" customHeight="1">
      <c r="A41" s="22"/>
      <c r="B41" s="35"/>
      <c r="C41" s="1179" t="s">
        <v>540</v>
      </c>
      <c r="D41" s="1180"/>
      <c r="E41" s="1181"/>
      <c r="F41" s="36">
        <v>0.01</v>
      </c>
      <c r="G41" s="37">
        <v>0.02</v>
      </c>
      <c r="H41" s="37">
        <v>0.02</v>
      </c>
      <c r="I41" s="37">
        <v>0.02</v>
      </c>
      <c r="J41" s="38">
        <v>0.02</v>
      </c>
      <c r="K41" s="22"/>
      <c r="L41" s="22"/>
      <c r="M41" s="22"/>
      <c r="N41" s="22"/>
      <c r="O41" s="22"/>
      <c r="P41" s="22"/>
    </row>
    <row r="42" spans="1:16" ht="39" customHeight="1">
      <c r="A42" s="22"/>
      <c r="B42" s="39"/>
      <c r="C42" s="1179" t="s">
        <v>541</v>
      </c>
      <c r="D42" s="1180"/>
      <c r="E42" s="1181"/>
      <c r="F42" s="36" t="s">
        <v>542</v>
      </c>
      <c r="G42" s="37" t="s">
        <v>543</v>
      </c>
      <c r="H42" s="37" t="s">
        <v>544</v>
      </c>
      <c r="I42" s="37" t="s">
        <v>545</v>
      </c>
      <c r="J42" s="38" t="s">
        <v>485</v>
      </c>
      <c r="K42" s="22"/>
      <c r="L42" s="22"/>
      <c r="M42" s="22"/>
      <c r="N42" s="22"/>
      <c r="O42" s="22"/>
      <c r="P42" s="22"/>
    </row>
    <row r="43" spans="1:16" ht="39" customHeight="1" thickBot="1">
      <c r="A43" s="22"/>
      <c r="B43" s="40"/>
      <c r="C43" s="1182" t="s">
        <v>546</v>
      </c>
      <c r="D43" s="1183"/>
      <c r="E43" s="1184"/>
      <c r="F43" s="41">
        <v>0.06</v>
      </c>
      <c r="G43" s="42">
        <v>7.0000000000000007E-2</v>
      </c>
      <c r="H43" s="42">
        <v>0.05</v>
      </c>
      <c r="I43" s="42">
        <v>0.05</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5" t="s">
        <v>11</v>
      </c>
      <c r="C45" s="1196"/>
      <c r="D45" s="58"/>
      <c r="E45" s="1201" t="s">
        <v>12</v>
      </c>
      <c r="F45" s="1201"/>
      <c r="G45" s="1201"/>
      <c r="H45" s="1201"/>
      <c r="I45" s="1201"/>
      <c r="J45" s="1202"/>
      <c r="K45" s="59">
        <v>3502</v>
      </c>
      <c r="L45" s="60">
        <v>3411</v>
      </c>
      <c r="M45" s="60">
        <v>3234</v>
      </c>
      <c r="N45" s="60">
        <v>3075</v>
      </c>
      <c r="O45" s="61">
        <v>3151</v>
      </c>
      <c r="P45" s="48"/>
      <c r="Q45" s="48"/>
      <c r="R45" s="48"/>
      <c r="S45" s="48"/>
      <c r="T45" s="48"/>
      <c r="U45" s="48"/>
    </row>
    <row r="46" spans="1:21" ht="30.75" customHeight="1">
      <c r="A46" s="48"/>
      <c r="B46" s="1197"/>
      <c r="C46" s="1198"/>
      <c r="D46" s="62"/>
      <c r="E46" s="1189" t="s">
        <v>13</v>
      </c>
      <c r="F46" s="1189"/>
      <c r="G46" s="1189"/>
      <c r="H46" s="1189"/>
      <c r="I46" s="1189"/>
      <c r="J46" s="1190"/>
      <c r="K46" s="63" t="s">
        <v>485</v>
      </c>
      <c r="L46" s="64" t="s">
        <v>485</v>
      </c>
      <c r="M46" s="64" t="s">
        <v>485</v>
      </c>
      <c r="N46" s="64" t="s">
        <v>485</v>
      </c>
      <c r="O46" s="65" t="s">
        <v>485</v>
      </c>
      <c r="P46" s="48"/>
      <c r="Q46" s="48"/>
      <c r="R46" s="48"/>
      <c r="S46" s="48"/>
      <c r="T46" s="48"/>
      <c r="U46" s="48"/>
    </row>
    <row r="47" spans="1:21" ht="30.75" customHeight="1">
      <c r="A47" s="48"/>
      <c r="B47" s="1197"/>
      <c r="C47" s="1198"/>
      <c r="D47" s="62"/>
      <c r="E47" s="1189" t="s">
        <v>14</v>
      </c>
      <c r="F47" s="1189"/>
      <c r="G47" s="1189"/>
      <c r="H47" s="1189"/>
      <c r="I47" s="1189"/>
      <c r="J47" s="1190"/>
      <c r="K47" s="63" t="s">
        <v>485</v>
      </c>
      <c r="L47" s="64" t="s">
        <v>485</v>
      </c>
      <c r="M47" s="64" t="s">
        <v>485</v>
      </c>
      <c r="N47" s="64" t="s">
        <v>485</v>
      </c>
      <c r="O47" s="65" t="s">
        <v>485</v>
      </c>
      <c r="P47" s="48"/>
      <c r="Q47" s="48"/>
      <c r="R47" s="48"/>
      <c r="S47" s="48"/>
      <c r="T47" s="48"/>
      <c r="U47" s="48"/>
    </row>
    <row r="48" spans="1:21" ht="30.75" customHeight="1">
      <c r="A48" s="48"/>
      <c r="B48" s="1197"/>
      <c r="C48" s="1198"/>
      <c r="D48" s="62"/>
      <c r="E48" s="1189" t="s">
        <v>15</v>
      </c>
      <c r="F48" s="1189"/>
      <c r="G48" s="1189"/>
      <c r="H48" s="1189"/>
      <c r="I48" s="1189"/>
      <c r="J48" s="1190"/>
      <c r="K48" s="63">
        <v>373</v>
      </c>
      <c r="L48" s="64">
        <v>332</v>
      </c>
      <c r="M48" s="64">
        <v>343</v>
      </c>
      <c r="N48" s="64">
        <v>359</v>
      </c>
      <c r="O48" s="65">
        <v>366</v>
      </c>
      <c r="P48" s="48"/>
      <c r="Q48" s="48"/>
      <c r="R48" s="48"/>
      <c r="S48" s="48"/>
      <c r="T48" s="48"/>
      <c r="U48" s="48"/>
    </row>
    <row r="49" spans="1:21" ht="30.75" customHeight="1">
      <c r="A49" s="48"/>
      <c r="B49" s="1197"/>
      <c r="C49" s="1198"/>
      <c r="D49" s="62"/>
      <c r="E49" s="1189" t="s">
        <v>16</v>
      </c>
      <c r="F49" s="1189"/>
      <c r="G49" s="1189"/>
      <c r="H49" s="1189"/>
      <c r="I49" s="1189"/>
      <c r="J49" s="1190"/>
      <c r="K49" s="63">
        <v>36</v>
      </c>
      <c r="L49" s="64">
        <v>1</v>
      </c>
      <c r="M49" s="64">
        <v>1</v>
      </c>
      <c r="N49" s="64">
        <v>1</v>
      </c>
      <c r="O49" s="65">
        <v>1</v>
      </c>
      <c r="P49" s="48"/>
      <c r="Q49" s="48"/>
      <c r="R49" s="48"/>
      <c r="S49" s="48"/>
      <c r="T49" s="48"/>
      <c r="U49" s="48"/>
    </row>
    <row r="50" spans="1:21" ht="30.75" customHeight="1">
      <c r="A50" s="48"/>
      <c r="B50" s="1197"/>
      <c r="C50" s="1198"/>
      <c r="D50" s="62"/>
      <c r="E50" s="1189" t="s">
        <v>17</v>
      </c>
      <c r="F50" s="1189"/>
      <c r="G50" s="1189"/>
      <c r="H50" s="1189"/>
      <c r="I50" s="1189"/>
      <c r="J50" s="1190"/>
      <c r="K50" s="63" t="s">
        <v>485</v>
      </c>
      <c r="L50" s="64" t="s">
        <v>485</v>
      </c>
      <c r="M50" s="64" t="s">
        <v>485</v>
      </c>
      <c r="N50" s="64" t="s">
        <v>485</v>
      </c>
      <c r="O50" s="65" t="s">
        <v>485</v>
      </c>
      <c r="P50" s="48"/>
      <c r="Q50" s="48"/>
      <c r="R50" s="48"/>
      <c r="S50" s="48"/>
      <c r="T50" s="48"/>
      <c r="U50" s="48"/>
    </row>
    <row r="51" spans="1:21" ht="30.75" customHeight="1">
      <c r="A51" s="48"/>
      <c r="B51" s="1199"/>
      <c r="C51" s="1200"/>
      <c r="D51" s="66"/>
      <c r="E51" s="1189" t="s">
        <v>18</v>
      </c>
      <c r="F51" s="1189"/>
      <c r="G51" s="1189"/>
      <c r="H51" s="1189"/>
      <c r="I51" s="1189"/>
      <c r="J51" s="1190"/>
      <c r="K51" s="63" t="s">
        <v>485</v>
      </c>
      <c r="L51" s="64" t="s">
        <v>485</v>
      </c>
      <c r="M51" s="64" t="s">
        <v>485</v>
      </c>
      <c r="N51" s="64" t="s">
        <v>485</v>
      </c>
      <c r="O51" s="65" t="s">
        <v>485</v>
      </c>
      <c r="P51" s="48"/>
      <c r="Q51" s="48"/>
      <c r="R51" s="48"/>
      <c r="S51" s="48"/>
      <c r="T51" s="48"/>
      <c r="U51" s="48"/>
    </row>
    <row r="52" spans="1:21" ht="30.75" customHeight="1">
      <c r="A52" s="48"/>
      <c r="B52" s="1187" t="s">
        <v>19</v>
      </c>
      <c r="C52" s="1188"/>
      <c r="D52" s="66"/>
      <c r="E52" s="1189" t="s">
        <v>20</v>
      </c>
      <c r="F52" s="1189"/>
      <c r="G52" s="1189"/>
      <c r="H52" s="1189"/>
      <c r="I52" s="1189"/>
      <c r="J52" s="1190"/>
      <c r="K52" s="63">
        <v>2379</v>
      </c>
      <c r="L52" s="64">
        <v>2460</v>
      </c>
      <c r="M52" s="64">
        <v>2592</v>
      </c>
      <c r="N52" s="64">
        <v>2573</v>
      </c>
      <c r="O52" s="65">
        <v>2586</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1532</v>
      </c>
      <c r="L53" s="69">
        <v>1284</v>
      </c>
      <c r="M53" s="69">
        <v>986</v>
      </c>
      <c r="N53" s="69">
        <v>862</v>
      </c>
      <c r="O53" s="70">
        <v>932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15" t="s">
        <v>24</v>
      </c>
      <c r="C41" s="1216"/>
      <c r="D41" s="81"/>
      <c r="E41" s="1217" t="s">
        <v>25</v>
      </c>
      <c r="F41" s="1217"/>
      <c r="G41" s="1217"/>
      <c r="H41" s="1218"/>
      <c r="I41" s="82">
        <v>32186</v>
      </c>
      <c r="J41" s="83">
        <v>34181</v>
      </c>
      <c r="K41" s="83">
        <v>34280</v>
      </c>
      <c r="L41" s="83">
        <v>33766</v>
      </c>
      <c r="M41" s="84">
        <v>34695</v>
      </c>
    </row>
    <row r="42" spans="2:13" ht="27.75" customHeight="1">
      <c r="B42" s="1205"/>
      <c r="C42" s="1206"/>
      <c r="D42" s="85"/>
      <c r="E42" s="1209" t="s">
        <v>26</v>
      </c>
      <c r="F42" s="1209"/>
      <c r="G42" s="1209"/>
      <c r="H42" s="1210"/>
      <c r="I42" s="86">
        <v>59</v>
      </c>
      <c r="J42" s="87" t="s">
        <v>485</v>
      </c>
      <c r="K42" s="87" t="s">
        <v>485</v>
      </c>
      <c r="L42" s="87" t="s">
        <v>485</v>
      </c>
      <c r="M42" s="88" t="s">
        <v>485</v>
      </c>
    </row>
    <row r="43" spans="2:13" ht="27.75" customHeight="1">
      <c r="B43" s="1205"/>
      <c r="C43" s="1206"/>
      <c r="D43" s="85"/>
      <c r="E43" s="1209" t="s">
        <v>27</v>
      </c>
      <c r="F43" s="1209"/>
      <c r="G43" s="1209"/>
      <c r="H43" s="1210"/>
      <c r="I43" s="86">
        <v>5642</v>
      </c>
      <c r="J43" s="87">
        <v>5967</v>
      </c>
      <c r="K43" s="87">
        <v>5887</v>
      </c>
      <c r="L43" s="87">
        <v>5573</v>
      </c>
      <c r="M43" s="88">
        <v>5480</v>
      </c>
    </row>
    <row r="44" spans="2:13" ht="27.75" customHeight="1">
      <c r="B44" s="1205"/>
      <c r="C44" s="1206"/>
      <c r="D44" s="85"/>
      <c r="E44" s="1209" t="s">
        <v>28</v>
      </c>
      <c r="F44" s="1209"/>
      <c r="G44" s="1209"/>
      <c r="H44" s="1210"/>
      <c r="I44" s="86">
        <v>6</v>
      </c>
      <c r="J44" s="87">
        <v>5</v>
      </c>
      <c r="K44" s="87">
        <v>5</v>
      </c>
      <c r="L44" s="87">
        <v>4</v>
      </c>
      <c r="M44" s="88">
        <v>3</v>
      </c>
    </row>
    <row r="45" spans="2:13" ht="27.75" customHeight="1">
      <c r="B45" s="1205"/>
      <c r="C45" s="1206"/>
      <c r="D45" s="85"/>
      <c r="E45" s="1209" t="s">
        <v>29</v>
      </c>
      <c r="F45" s="1209"/>
      <c r="G45" s="1209"/>
      <c r="H45" s="1210"/>
      <c r="I45" s="86">
        <v>7542</v>
      </c>
      <c r="J45" s="87">
        <v>7325</v>
      </c>
      <c r="K45" s="87">
        <v>6828</v>
      </c>
      <c r="L45" s="87">
        <v>6435</v>
      </c>
      <c r="M45" s="88">
        <v>6259</v>
      </c>
    </row>
    <row r="46" spans="2:13" ht="27.75" customHeight="1">
      <c r="B46" s="1205"/>
      <c r="C46" s="1206"/>
      <c r="D46" s="89"/>
      <c r="E46" s="1209" t="s">
        <v>30</v>
      </c>
      <c r="F46" s="1209"/>
      <c r="G46" s="1209"/>
      <c r="H46" s="1210"/>
      <c r="I46" s="86">
        <v>581</v>
      </c>
      <c r="J46" s="87">
        <v>579</v>
      </c>
      <c r="K46" s="87">
        <v>578</v>
      </c>
      <c r="L46" s="87">
        <v>577</v>
      </c>
      <c r="M46" s="88">
        <v>575</v>
      </c>
    </row>
    <row r="47" spans="2:13" ht="27.75" customHeight="1">
      <c r="B47" s="1205"/>
      <c r="C47" s="1206"/>
      <c r="D47" s="90"/>
      <c r="E47" s="1219" t="s">
        <v>31</v>
      </c>
      <c r="F47" s="1220"/>
      <c r="G47" s="1220"/>
      <c r="H47" s="1221"/>
      <c r="I47" s="86" t="s">
        <v>485</v>
      </c>
      <c r="J47" s="87" t="s">
        <v>485</v>
      </c>
      <c r="K47" s="87" t="s">
        <v>485</v>
      </c>
      <c r="L47" s="87" t="s">
        <v>485</v>
      </c>
      <c r="M47" s="88" t="s">
        <v>485</v>
      </c>
    </row>
    <row r="48" spans="2:13" ht="27.75" customHeight="1">
      <c r="B48" s="1205"/>
      <c r="C48" s="1206"/>
      <c r="D48" s="85"/>
      <c r="E48" s="1209" t="s">
        <v>32</v>
      </c>
      <c r="F48" s="1209"/>
      <c r="G48" s="1209"/>
      <c r="H48" s="1210"/>
      <c r="I48" s="86" t="s">
        <v>485</v>
      </c>
      <c r="J48" s="87" t="s">
        <v>485</v>
      </c>
      <c r="K48" s="87" t="s">
        <v>485</v>
      </c>
      <c r="L48" s="87" t="s">
        <v>485</v>
      </c>
      <c r="M48" s="88" t="s">
        <v>485</v>
      </c>
    </row>
    <row r="49" spans="2:13" ht="27.75" customHeight="1">
      <c r="B49" s="1207"/>
      <c r="C49" s="1208"/>
      <c r="D49" s="85"/>
      <c r="E49" s="1209" t="s">
        <v>33</v>
      </c>
      <c r="F49" s="1209"/>
      <c r="G49" s="1209"/>
      <c r="H49" s="1210"/>
      <c r="I49" s="86" t="s">
        <v>485</v>
      </c>
      <c r="J49" s="87" t="s">
        <v>485</v>
      </c>
      <c r="K49" s="87" t="s">
        <v>485</v>
      </c>
      <c r="L49" s="87" t="s">
        <v>485</v>
      </c>
      <c r="M49" s="88" t="s">
        <v>485</v>
      </c>
    </row>
    <row r="50" spans="2:13" ht="27.75" customHeight="1">
      <c r="B50" s="1203" t="s">
        <v>34</v>
      </c>
      <c r="C50" s="1204"/>
      <c r="D50" s="91"/>
      <c r="E50" s="1209" t="s">
        <v>35</v>
      </c>
      <c r="F50" s="1209"/>
      <c r="G50" s="1209"/>
      <c r="H50" s="1210"/>
      <c r="I50" s="86">
        <v>26412</v>
      </c>
      <c r="J50" s="87">
        <v>26270</v>
      </c>
      <c r="K50" s="87">
        <v>24495</v>
      </c>
      <c r="L50" s="87">
        <v>24525</v>
      </c>
      <c r="M50" s="88">
        <v>20863</v>
      </c>
    </row>
    <row r="51" spans="2:13" ht="27.75" customHeight="1">
      <c r="B51" s="1205"/>
      <c r="C51" s="1206"/>
      <c r="D51" s="85"/>
      <c r="E51" s="1209" t="s">
        <v>36</v>
      </c>
      <c r="F51" s="1209"/>
      <c r="G51" s="1209"/>
      <c r="H51" s="1210"/>
      <c r="I51" s="86">
        <v>1015</v>
      </c>
      <c r="J51" s="87">
        <v>1106</v>
      </c>
      <c r="K51" s="87">
        <v>1229</v>
      </c>
      <c r="L51" s="87">
        <v>1291</v>
      </c>
      <c r="M51" s="88">
        <v>1234</v>
      </c>
    </row>
    <row r="52" spans="2:13" ht="27.75" customHeight="1">
      <c r="B52" s="1207"/>
      <c r="C52" s="1208"/>
      <c r="D52" s="85"/>
      <c r="E52" s="1209" t="s">
        <v>37</v>
      </c>
      <c r="F52" s="1209"/>
      <c r="G52" s="1209"/>
      <c r="H52" s="1210"/>
      <c r="I52" s="86">
        <v>27509</v>
      </c>
      <c r="J52" s="87">
        <v>29288</v>
      </c>
      <c r="K52" s="87">
        <v>29769</v>
      </c>
      <c r="L52" s="87">
        <v>29552</v>
      </c>
      <c r="M52" s="88">
        <v>30465</v>
      </c>
    </row>
    <row r="53" spans="2:13" ht="27.75" customHeight="1" thickBot="1">
      <c r="B53" s="1211" t="s">
        <v>21</v>
      </c>
      <c r="C53" s="1212"/>
      <c r="D53" s="92"/>
      <c r="E53" s="1213" t="s">
        <v>38</v>
      </c>
      <c r="F53" s="1213"/>
      <c r="G53" s="1213"/>
      <c r="H53" s="1214"/>
      <c r="I53" s="93">
        <v>-8920</v>
      </c>
      <c r="J53" s="94">
        <v>-8606</v>
      </c>
      <c r="K53" s="94">
        <v>-7917</v>
      </c>
      <c r="L53" s="94">
        <v>-9013</v>
      </c>
      <c r="M53" s="95">
        <v>-5550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567</v>
      </c>
      <c r="C41" s="248"/>
      <c r="D41" s="248"/>
      <c r="E41" s="248"/>
      <c r="F41" s="248"/>
      <c r="G41" s="248"/>
      <c r="H41" s="248"/>
      <c r="I41" s="248"/>
      <c r="J41" s="248"/>
      <c r="K41" s="248"/>
      <c r="L41" s="248"/>
      <c r="M41" s="248"/>
      <c r="N41" s="248"/>
      <c r="O41" s="248"/>
      <c r="P41" s="249"/>
    </row>
    <row r="42" spans="2:17">
      <c r="B42" s="250"/>
      <c r="C42" s="246"/>
      <c r="D42" s="246"/>
      <c r="E42" s="246"/>
      <c r="F42" s="246"/>
      <c r="G42" s="353" t="s">
        <v>568</v>
      </c>
      <c r="I42" s="354"/>
      <c r="J42" s="354"/>
      <c r="K42" s="354"/>
      <c r="L42" s="246"/>
      <c r="M42" s="246"/>
      <c r="N42" s="246"/>
      <c r="O42" s="246"/>
    </row>
    <row r="43" spans="2:17">
      <c r="B43" s="250"/>
      <c r="C43" s="246"/>
      <c r="D43" s="246"/>
      <c r="E43" s="246"/>
      <c r="F43" s="246"/>
      <c r="G43" s="1222" t="s">
        <v>569</v>
      </c>
      <c r="H43" s="1223"/>
      <c r="I43" s="1223"/>
      <c r="J43" s="1223"/>
      <c r="K43" s="1223"/>
      <c r="L43" s="1223"/>
      <c r="M43" s="1223"/>
      <c r="N43" s="1223"/>
      <c r="O43" s="1224"/>
    </row>
    <row r="44" spans="2:17">
      <c r="B44" s="250"/>
      <c r="C44" s="246"/>
      <c r="D44" s="246"/>
      <c r="E44" s="246"/>
      <c r="F44" s="246"/>
      <c r="G44" s="1225"/>
      <c r="H44" s="1226"/>
      <c r="I44" s="1226"/>
      <c r="J44" s="1226"/>
      <c r="K44" s="1226"/>
      <c r="L44" s="1226"/>
      <c r="M44" s="1226"/>
      <c r="N44" s="1226"/>
      <c r="O44" s="1227"/>
    </row>
    <row r="45" spans="2:17">
      <c r="B45" s="250"/>
      <c r="C45" s="246"/>
      <c r="D45" s="246"/>
      <c r="E45" s="246"/>
      <c r="F45" s="246"/>
      <c r="G45" s="1225"/>
      <c r="H45" s="1226"/>
      <c r="I45" s="1226"/>
      <c r="J45" s="1226"/>
      <c r="K45" s="1226"/>
      <c r="L45" s="1226"/>
      <c r="M45" s="1226"/>
      <c r="N45" s="1226"/>
      <c r="O45" s="1227"/>
    </row>
    <row r="46" spans="2:17">
      <c r="B46" s="250"/>
      <c r="C46" s="246"/>
      <c r="D46" s="246"/>
      <c r="E46" s="246"/>
      <c r="F46" s="246"/>
      <c r="G46" s="1225"/>
      <c r="H46" s="1226"/>
      <c r="I46" s="1226"/>
      <c r="J46" s="1226"/>
      <c r="K46" s="1226"/>
      <c r="L46" s="1226"/>
      <c r="M46" s="1226"/>
      <c r="N46" s="1226"/>
      <c r="O46" s="1227"/>
    </row>
    <row r="47" spans="2:17">
      <c r="B47" s="250"/>
      <c r="C47" s="246"/>
      <c r="D47" s="246"/>
      <c r="E47" s="246"/>
      <c r="F47" s="246"/>
      <c r="G47" s="1228"/>
      <c r="H47" s="1229"/>
      <c r="I47" s="1229"/>
      <c r="J47" s="1229"/>
      <c r="K47" s="1229"/>
      <c r="L47" s="1229"/>
      <c r="M47" s="1229"/>
      <c r="N47" s="1229"/>
      <c r="O47" s="1230"/>
    </row>
    <row r="48" spans="2:17">
      <c r="B48" s="250"/>
      <c r="C48" s="246"/>
      <c r="D48" s="246"/>
      <c r="E48" s="246"/>
      <c r="F48" s="246"/>
      <c r="G48" s="246"/>
      <c r="H48" s="355"/>
      <c r="I48" s="355"/>
      <c r="J48" s="355"/>
    </row>
    <row r="49" spans="1:17">
      <c r="B49" s="250"/>
      <c r="C49" s="246"/>
      <c r="D49" s="246"/>
      <c r="E49" s="246"/>
      <c r="F49" s="246"/>
      <c r="G49" s="245" t="s">
        <v>570</v>
      </c>
    </row>
    <row r="50" spans="1:17">
      <c r="B50" s="250"/>
      <c r="C50" s="246"/>
      <c r="D50" s="246"/>
      <c r="E50" s="246"/>
      <c r="F50" s="246"/>
      <c r="G50" s="1231"/>
      <c r="H50" s="1232"/>
      <c r="I50" s="1232"/>
      <c r="J50" s="1233"/>
      <c r="K50" s="356" t="s">
        <v>525</v>
      </c>
      <c r="L50" s="356" t="s">
        <v>526</v>
      </c>
      <c r="M50" s="356" t="s">
        <v>527</v>
      </c>
      <c r="N50" s="356" t="s">
        <v>528</v>
      </c>
      <c r="O50" s="356" t="s">
        <v>529</v>
      </c>
    </row>
    <row r="51" spans="1:17">
      <c r="B51" s="250"/>
      <c r="C51" s="246"/>
      <c r="D51" s="246"/>
      <c r="E51" s="246"/>
      <c r="F51" s="246"/>
      <c r="G51" s="1234" t="s">
        <v>571</v>
      </c>
      <c r="H51" s="1235"/>
      <c r="I51" s="1240" t="s">
        <v>572</v>
      </c>
      <c r="J51" s="1240"/>
      <c r="K51" s="1242"/>
      <c r="L51" s="1242"/>
      <c r="M51" s="1242"/>
      <c r="N51" s="1243"/>
      <c r="O51" s="1242"/>
    </row>
    <row r="52" spans="1:17">
      <c r="B52" s="250"/>
      <c r="C52" s="246"/>
      <c r="D52" s="246"/>
      <c r="E52" s="246"/>
      <c r="F52" s="246"/>
      <c r="G52" s="1236"/>
      <c r="H52" s="1237"/>
      <c r="I52" s="1241"/>
      <c r="J52" s="1241"/>
      <c r="K52" s="1243"/>
      <c r="L52" s="1243"/>
      <c r="M52" s="1243"/>
      <c r="N52" s="1243"/>
      <c r="O52" s="1243"/>
    </row>
    <row r="53" spans="1:17">
      <c r="A53" s="357"/>
      <c r="B53" s="250"/>
      <c r="C53" s="246"/>
      <c r="D53" s="246"/>
      <c r="E53" s="246"/>
      <c r="F53" s="246"/>
      <c r="G53" s="1236"/>
      <c r="H53" s="1237"/>
      <c r="I53" s="1244" t="s">
        <v>578</v>
      </c>
      <c r="J53" s="1244"/>
      <c r="K53" s="1251"/>
      <c r="L53" s="1251"/>
      <c r="M53" s="1251"/>
      <c r="N53" s="1253">
        <v>48.6</v>
      </c>
      <c r="O53" s="1251"/>
    </row>
    <row r="54" spans="1:17">
      <c r="A54" s="357"/>
      <c r="B54" s="250"/>
      <c r="C54" s="246"/>
      <c r="D54" s="246"/>
      <c r="E54" s="246"/>
      <c r="F54" s="246"/>
      <c r="G54" s="1238"/>
      <c r="H54" s="1239"/>
      <c r="I54" s="1244"/>
      <c r="J54" s="1244"/>
      <c r="K54" s="1252"/>
      <c r="L54" s="1252"/>
      <c r="M54" s="1252"/>
      <c r="N54" s="1252"/>
      <c r="O54" s="1252"/>
    </row>
    <row r="55" spans="1:17">
      <c r="A55" s="357"/>
      <c r="B55" s="250"/>
      <c r="C55" s="246"/>
      <c r="D55" s="246"/>
      <c r="E55" s="246"/>
      <c r="F55" s="246"/>
      <c r="G55" s="1245" t="s">
        <v>573</v>
      </c>
      <c r="H55" s="1246"/>
      <c r="I55" s="1244" t="s">
        <v>572</v>
      </c>
      <c r="J55" s="1244"/>
      <c r="K55" s="1242"/>
      <c r="L55" s="1242"/>
      <c r="M55" s="1242"/>
      <c r="N55" s="1243">
        <v>39</v>
      </c>
      <c r="O55" s="1242"/>
    </row>
    <row r="56" spans="1:17">
      <c r="A56" s="357"/>
      <c r="B56" s="250"/>
      <c r="C56" s="246"/>
      <c r="D56" s="246"/>
      <c r="E56" s="246"/>
      <c r="F56" s="246"/>
      <c r="G56" s="1247"/>
      <c r="H56" s="1248"/>
      <c r="I56" s="1244"/>
      <c r="J56" s="1244"/>
      <c r="K56" s="1243"/>
      <c r="L56" s="1243"/>
      <c r="M56" s="1243"/>
      <c r="N56" s="1243"/>
      <c r="O56" s="1243"/>
    </row>
    <row r="57" spans="1:17" s="357" customFormat="1">
      <c r="B57" s="358"/>
      <c r="C57" s="354"/>
      <c r="D57" s="354"/>
      <c r="E57" s="354"/>
      <c r="F57" s="354"/>
      <c r="G57" s="1247"/>
      <c r="H57" s="1248"/>
      <c r="I57" s="1254" t="s">
        <v>578</v>
      </c>
      <c r="J57" s="1254"/>
      <c r="K57" s="1251"/>
      <c r="L57" s="1251"/>
      <c r="M57" s="1251"/>
      <c r="N57" s="1253">
        <v>55.4</v>
      </c>
      <c r="O57" s="1251"/>
      <c r="P57" s="359"/>
      <c r="Q57" s="358"/>
    </row>
    <row r="58" spans="1:17" s="357" customFormat="1">
      <c r="A58" s="245"/>
      <c r="B58" s="358"/>
      <c r="C58" s="354"/>
      <c r="D58" s="354"/>
      <c r="E58" s="354"/>
      <c r="F58" s="354"/>
      <c r="G58" s="1249"/>
      <c r="H58" s="1250"/>
      <c r="I58" s="1254"/>
      <c r="J58" s="1254"/>
      <c r="K58" s="1252"/>
      <c r="L58" s="1252"/>
      <c r="M58" s="1252"/>
      <c r="N58" s="1252"/>
      <c r="O58" s="1252"/>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574</v>
      </c>
      <c r="C63" s="246"/>
      <c r="D63" s="246"/>
      <c r="E63" s="246"/>
      <c r="F63" s="246"/>
      <c r="G63" s="246"/>
      <c r="H63" s="246"/>
      <c r="I63" s="246"/>
      <c r="J63" s="246"/>
      <c r="K63" s="246"/>
      <c r="L63" s="246"/>
      <c r="M63" s="246"/>
      <c r="N63" s="246"/>
      <c r="O63" s="246"/>
    </row>
    <row r="64" spans="1:17">
      <c r="B64" s="250"/>
      <c r="C64" s="246"/>
      <c r="D64" s="246"/>
      <c r="E64" s="246"/>
      <c r="F64" s="246"/>
      <c r="G64" s="353" t="s">
        <v>568</v>
      </c>
      <c r="I64" s="354"/>
      <c r="J64" s="354"/>
      <c r="K64" s="354"/>
      <c r="L64" s="246"/>
      <c r="M64" s="246"/>
      <c r="N64" s="246"/>
      <c r="O64" s="246"/>
    </row>
    <row r="65" spans="2:30">
      <c r="B65" s="250"/>
      <c r="C65" s="246"/>
      <c r="D65" s="246"/>
      <c r="E65" s="246"/>
      <c r="F65" s="246"/>
      <c r="G65" s="1222" t="s">
        <v>575</v>
      </c>
      <c r="H65" s="1223"/>
      <c r="I65" s="1223"/>
      <c r="J65" s="1223"/>
      <c r="K65" s="1223"/>
      <c r="L65" s="1223"/>
      <c r="M65" s="1223"/>
      <c r="N65" s="1223"/>
      <c r="O65" s="1224"/>
    </row>
    <row r="66" spans="2:30">
      <c r="B66" s="250"/>
      <c r="C66" s="246"/>
      <c r="D66" s="246"/>
      <c r="E66" s="246"/>
      <c r="F66" s="246"/>
      <c r="G66" s="1225"/>
      <c r="H66" s="1226"/>
      <c r="I66" s="1226"/>
      <c r="J66" s="1226"/>
      <c r="K66" s="1226"/>
      <c r="L66" s="1226"/>
      <c r="M66" s="1226"/>
      <c r="N66" s="1226"/>
      <c r="O66" s="1227"/>
    </row>
    <row r="67" spans="2:30">
      <c r="B67" s="250"/>
      <c r="C67" s="246"/>
      <c r="D67" s="246"/>
      <c r="E67" s="246"/>
      <c r="F67" s="246"/>
      <c r="G67" s="1225"/>
      <c r="H67" s="1226"/>
      <c r="I67" s="1226"/>
      <c r="J67" s="1226"/>
      <c r="K67" s="1226"/>
      <c r="L67" s="1226"/>
      <c r="M67" s="1226"/>
      <c r="N67" s="1226"/>
      <c r="O67" s="1227"/>
    </row>
    <row r="68" spans="2:30">
      <c r="B68" s="250"/>
      <c r="C68" s="246"/>
      <c r="D68" s="246"/>
      <c r="E68" s="246"/>
      <c r="F68" s="246"/>
      <c r="G68" s="1225"/>
      <c r="H68" s="1226"/>
      <c r="I68" s="1226"/>
      <c r="J68" s="1226"/>
      <c r="K68" s="1226"/>
      <c r="L68" s="1226"/>
      <c r="M68" s="1226"/>
      <c r="N68" s="1226"/>
      <c r="O68" s="1227"/>
    </row>
    <row r="69" spans="2:30">
      <c r="B69" s="250"/>
      <c r="C69" s="246"/>
      <c r="D69" s="246"/>
      <c r="E69" s="246"/>
      <c r="F69" s="246"/>
      <c r="G69" s="1228"/>
      <c r="H69" s="1229"/>
      <c r="I69" s="1229"/>
      <c r="J69" s="1229"/>
      <c r="K69" s="1229"/>
      <c r="L69" s="1229"/>
      <c r="M69" s="1229"/>
      <c r="N69" s="1229"/>
      <c r="O69" s="1230"/>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576</v>
      </c>
      <c r="I71" s="370"/>
      <c r="J71" s="366"/>
      <c r="K71" s="366"/>
      <c r="L71" s="367"/>
      <c r="M71" s="366"/>
      <c r="N71" s="367"/>
      <c r="O71" s="368"/>
    </row>
    <row r="72" spans="2:30">
      <c r="B72" s="250"/>
      <c r="C72" s="246"/>
      <c r="D72" s="246"/>
      <c r="E72" s="246"/>
      <c r="F72" s="246"/>
      <c r="G72" s="1231"/>
      <c r="H72" s="1232"/>
      <c r="I72" s="1232"/>
      <c r="J72" s="1233"/>
      <c r="K72" s="356" t="s">
        <v>525</v>
      </c>
      <c r="L72" s="356" t="s">
        <v>526</v>
      </c>
      <c r="M72" s="356" t="s">
        <v>527</v>
      </c>
      <c r="N72" s="356" t="s">
        <v>528</v>
      </c>
      <c r="O72" s="356" t="s">
        <v>529</v>
      </c>
    </row>
    <row r="73" spans="2:30">
      <c r="B73" s="250"/>
      <c r="C73" s="246"/>
      <c r="D73" s="246"/>
      <c r="E73" s="246"/>
      <c r="F73" s="246"/>
      <c r="G73" s="1234" t="s">
        <v>571</v>
      </c>
      <c r="H73" s="1235"/>
      <c r="I73" s="1240" t="s">
        <v>572</v>
      </c>
      <c r="J73" s="1240"/>
      <c r="K73" s="1255"/>
      <c r="L73" s="1255"/>
      <c r="M73" s="1243"/>
      <c r="N73" s="1243"/>
      <c r="O73" s="1243"/>
      <c r="S73" s="245">
        <v>9.9</v>
      </c>
    </row>
    <row r="74" spans="2:30">
      <c r="B74" s="250"/>
      <c r="C74" s="246"/>
      <c r="D74" s="246"/>
      <c r="E74" s="246"/>
      <c r="F74" s="246"/>
      <c r="G74" s="1236"/>
      <c r="H74" s="1237"/>
      <c r="I74" s="1241"/>
      <c r="J74" s="1241"/>
      <c r="K74" s="1255"/>
      <c r="L74" s="1255"/>
      <c r="M74" s="1243"/>
      <c r="N74" s="1243"/>
      <c r="O74" s="1243"/>
    </row>
    <row r="75" spans="2:30">
      <c r="B75" s="250"/>
      <c r="C75" s="246"/>
      <c r="D75" s="246"/>
      <c r="E75" s="246"/>
      <c r="F75" s="246"/>
      <c r="G75" s="1236"/>
      <c r="H75" s="1237"/>
      <c r="I75" s="1244" t="s">
        <v>577</v>
      </c>
      <c r="J75" s="1244"/>
      <c r="K75" s="1253">
        <v>8.6999999999999993</v>
      </c>
      <c r="L75" s="1253">
        <v>7.9</v>
      </c>
      <c r="M75" s="1253">
        <v>7</v>
      </c>
      <c r="N75" s="1253">
        <v>5.7</v>
      </c>
      <c r="O75" s="1253">
        <v>5.0999999999999996</v>
      </c>
      <c r="U75" s="245">
        <v>81.2</v>
      </c>
      <c r="W75" s="245">
        <v>87.2</v>
      </c>
      <c r="Y75" s="245">
        <v>99.8</v>
      </c>
      <c r="AA75" s="245">
        <v>109.5</v>
      </c>
      <c r="AC75" s="245">
        <v>115.2</v>
      </c>
    </row>
    <row r="76" spans="2:30">
      <c r="B76" s="250"/>
      <c r="C76" s="246"/>
      <c r="D76" s="246"/>
      <c r="E76" s="246"/>
      <c r="F76" s="246"/>
      <c r="G76" s="1238"/>
      <c r="H76" s="1239"/>
      <c r="I76" s="1244"/>
      <c r="J76" s="1244"/>
      <c r="K76" s="1252"/>
      <c r="L76" s="1252"/>
      <c r="M76" s="1252"/>
      <c r="N76" s="1252"/>
      <c r="O76" s="1252"/>
    </row>
    <row r="77" spans="2:30">
      <c r="B77" s="250"/>
      <c r="C77" s="246"/>
      <c r="D77" s="246"/>
      <c r="E77" s="246"/>
      <c r="F77" s="246"/>
      <c r="G77" s="1245" t="s">
        <v>573</v>
      </c>
      <c r="H77" s="1246"/>
      <c r="I77" s="1244" t="s">
        <v>572</v>
      </c>
      <c r="J77" s="1244"/>
      <c r="K77" s="1255">
        <v>58.2</v>
      </c>
      <c r="L77" s="1255">
        <v>50.3</v>
      </c>
      <c r="M77" s="1243">
        <v>45.9</v>
      </c>
      <c r="N77" s="1243">
        <v>39</v>
      </c>
      <c r="O77" s="1243">
        <v>32.5</v>
      </c>
      <c r="R77" s="245">
        <v>12.3</v>
      </c>
      <c r="T77" s="245">
        <v>11.1</v>
      </c>
    </row>
    <row r="78" spans="2:30">
      <c r="B78" s="250"/>
      <c r="C78" s="246"/>
      <c r="D78" s="246"/>
      <c r="E78" s="246"/>
      <c r="F78" s="246"/>
      <c r="G78" s="1247"/>
      <c r="H78" s="1248"/>
      <c r="I78" s="1244"/>
      <c r="J78" s="1244"/>
      <c r="K78" s="1255"/>
      <c r="L78" s="1255"/>
      <c r="M78" s="1243"/>
      <c r="N78" s="1243"/>
      <c r="O78" s="1243"/>
    </row>
    <row r="79" spans="2:30">
      <c r="B79" s="250"/>
      <c r="C79" s="246"/>
      <c r="D79" s="246"/>
      <c r="E79" s="246"/>
      <c r="F79" s="246"/>
      <c r="G79" s="1247"/>
      <c r="H79" s="1248"/>
      <c r="I79" s="1256" t="s">
        <v>577</v>
      </c>
      <c r="J79" s="1254"/>
      <c r="K79" s="1257">
        <v>10.3</v>
      </c>
      <c r="L79" s="1257">
        <v>9.6</v>
      </c>
      <c r="M79" s="1257">
        <v>8.8000000000000007</v>
      </c>
      <c r="N79" s="1257">
        <v>9</v>
      </c>
      <c r="O79" s="1257">
        <v>8.1999999999999993</v>
      </c>
      <c r="V79" s="245">
        <v>53.5</v>
      </c>
      <c r="X79" s="245">
        <v>48.2</v>
      </c>
      <c r="Z79" s="245">
        <v>34.200000000000003</v>
      </c>
      <c r="AB79" s="245">
        <v>30.3</v>
      </c>
      <c r="AD79" s="245">
        <v>28.9</v>
      </c>
    </row>
    <row r="80" spans="2:30">
      <c r="B80" s="250"/>
      <c r="C80" s="246"/>
      <c r="D80" s="246"/>
      <c r="E80" s="246"/>
      <c r="F80" s="246"/>
      <c r="G80" s="1249"/>
      <c r="H80" s="1250"/>
      <c r="I80" s="1254"/>
      <c r="J80" s="1254"/>
      <c r="K80" s="1257"/>
      <c r="L80" s="1257"/>
      <c r="M80" s="1257"/>
      <c r="N80" s="1257"/>
      <c r="O80" s="125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109117</v>
      </c>
      <c r="E3" s="118"/>
      <c r="F3" s="119">
        <v>50880</v>
      </c>
      <c r="G3" s="120"/>
      <c r="H3" s="121"/>
    </row>
    <row r="4" spans="1:8">
      <c r="A4" s="122"/>
      <c r="B4" s="123"/>
      <c r="C4" s="124"/>
      <c r="D4" s="125">
        <v>35348</v>
      </c>
      <c r="E4" s="126"/>
      <c r="F4" s="127">
        <v>26879</v>
      </c>
      <c r="G4" s="128"/>
      <c r="H4" s="129"/>
    </row>
    <row r="5" spans="1:8">
      <c r="A5" s="110" t="s">
        <v>519</v>
      </c>
      <c r="B5" s="115"/>
      <c r="C5" s="116"/>
      <c r="D5" s="117">
        <v>147933</v>
      </c>
      <c r="E5" s="118"/>
      <c r="F5" s="119">
        <v>63956</v>
      </c>
      <c r="G5" s="120"/>
      <c r="H5" s="121"/>
    </row>
    <row r="6" spans="1:8">
      <c r="A6" s="122"/>
      <c r="B6" s="123"/>
      <c r="C6" s="124"/>
      <c r="D6" s="125">
        <v>60070</v>
      </c>
      <c r="E6" s="126"/>
      <c r="F6" s="127">
        <v>29239</v>
      </c>
      <c r="G6" s="128"/>
      <c r="H6" s="129"/>
    </row>
    <row r="7" spans="1:8">
      <c r="A7" s="110" t="s">
        <v>520</v>
      </c>
      <c r="B7" s="115"/>
      <c r="C7" s="116"/>
      <c r="D7" s="117">
        <v>104513</v>
      </c>
      <c r="E7" s="118"/>
      <c r="F7" s="119">
        <v>66255</v>
      </c>
      <c r="G7" s="120"/>
      <c r="H7" s="121"/>
    </row>
    <row r="8" spans="1:8">
      <c r="A8" s="122"/>
      <c r="B8" s="123"/>
      <c r="C8" s="124"/>
      <c r="D8" s="125">
        <v>71676</v>
      </c>
      <c r="E8" s="126"/>
      <c r="F8" s="127">
        <v>31822</v>
      </c>
      <c r="G8" s="128"/>
      <c r="H8" s="129"/>
    </row>
    <row r="9" spans="1:8">
      <c r="A9" s="110" t="s">
        <v>521</v>
      </c>
      <c r="B9" s="115"/>
      <c r="C9" s="116"/>
      <c r="D9" s="117">
        <v>60894</v>
      </c>
      <c r="E9" s="118"/>
      <c r="F9" s="119">
        <v>92247</v>
      </c>
      <c r="G9" s="120"/>
      <c r="H9" s="121"/>
    </row>
    <row r="10" spans="1:8">
      <c r="A10" s="122"/>
      <c r="B10" s="123"/>
      <c r="C10" s="124"/>
      <c r="D10" s="125">
        <v>43886</v>
      </c>
      <c r="E10" s="126"/>
      <c r="F10" s="127">
        <v>37204</v>
      </c>
      <c r="G10" s="128"/>
      <c r="H10" s="129"/>
    </row>
    <row r="11" spans="1:8">
      <c r="A11" s="110" t="s">
        <v>522</v>
      </c>
      <c r="B11" s="115"/>
      <c r="C11" s="116"/>
      <c r="D11" s="117">
        <v>98223</v>
      </c>
      <c r="E11" s="118"/>
      <c r="F11" s="119">
        <v>67319</v>
      </c>
      <c r="G11" s="120"/>
      <c r="H11" s="121"/>
    </row>
    <row r="12" spans="1:8">
      <c r="A12" s="122"/>
      <c r="B12" s="123"/>
      <c r="C12" s="130"/>
      <c r="D12" s="125">
        <v>79478</v>
      </c>
      <c r="E12" s="126"/>
      <c r="F12" s="127">
        <v>38101</v>
      </c>
      <c r="G12" s="128"/>
      <c r="H12" s="129"/>
    </row>
    <row r="13" spans="1:8">
      <c r="A13" s="110"/>
      <c r="B13" s="115"/>
      <c r="C13" s="131"/>
      <c r="D13" s="132">
        <v>104136</v>
      </c>
      <c r="E13" s="133"/>
      <c r="F13" s="134">
        <v>68131</v>
      </c>
      <c r="G13" s="135"/>
      <c r="H13" s="121"/>
    </row>
    <row r="14" spans="1:8">
      <c r="A14" s="122"/>
      <c r="B14" s="123"/>
      <c r="C14" s="124"/>
      <c r="D14" s="125">
        <v>58092</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1.06</v>
      </c>
      <c r="C19" s="136">
        <f>ROUND(VALUE(SUBSTITUTE(実質収支比率等に係る経年分析!G$48,"▲","-")),2)</f>
        <v>2.5299999999999998</v>
      </c>
      <c r="D19" s="136">
        <f>ROUND(VALUE(SUBSTITUTE(実質収支比率等に係る経年分析!H$48,"▲","-")),2)</f>
        <v>3.74</v>
      </c>
      <c r="E19" s="136">
        <f>ROUND(VALUE(SUBSTITUTE(実質収支比率等に係る経年分析!I$48,"▲","-")),2)</f>
        <v>2.25</v>
      </c>
      <c r="F19" s="136">
        <f>ROUND(VALUE(SUBSTITUTE(実質収支比率等に係る経年分析!J$48,"▲","-")),2)</f>
        <v>0.71</v>
      </c>
    </row>
    <row r="20" spans="1:11">
      <c r="A20" s="136" t="s">
        <v>43</v>
      </c>
      <c r="B20" s="136">
        <f>ROUND(VALUE(SUBSTITUTE(実質収支比率等に係る経年分析!F$47,"▲","-")),2)</f>
        <v>64.680000000000007</v>
      </c>
      <c r="C20" s="136">
        <f>ROUND(VALUE(SUBSTITUTE(実質収支比率等に係る経年分析!G$47,"▲","-")),2)</f>
        <v>65.27</v>
      </c>
      <c r="D20" s="136">
        <f>ROUND(VALUE(SUBSTITUTE(実質収支比率等に係る経年分析!H$47,"▲","-")),2)</f>
        <v>67.52</v>
      </c>
      <c r="E20" s="136">
        <f>ROUND(VALUE(SUBSTITUTE(実質収支比率等に係る経年分析!I$47,"▲","-")),2)</f>
        <v>67.849999999999994</v>
      </c>
      <c r="F20" s="136">
        <f>ROUND(VALUE(SUBSTITUTE(実質収支比率等に係る経年分析!J$47,"▲","-")),2)</f>
        <v>61.72</v>
      </c>
    </row>
    <row r="21" spans="1:11">
      <c r="A21" s="136" t="s">
        <v>44</v>
      </c>
      <c r="B21" s="136">
        <f>IF(ISNUMBER(VALUE(SUBSTITUTE(実質収支比率等に係る経年分析!F$49,"▲","-"))),ROUND(VALUE(SUBSTITUTE(実質収支比率等に係る経年分析!F$49,"▲","-")),2),NA())</f>
        <v>-0.95</v>
      </c>
      <c r="C21" s="136">
        <f>IF(ISNUMBER(VALUE(SUBSTITUTE(実質収支比率等に係る経年分析!G$49,"▲","-"))),ROUND(VALUE(SUBSTITUTE(実質収支比率等に係る経年分析!G$49,"▲","-")),2),NA())</f>
        <v>2.33</v>
      </c>
      <c r="D21" s="136">
        <f>IF(ISNUMBER(VALUE(SUBSTITUTE(実質収支比率等に係る経年分析!H$49,"▲","-"))),ROUND(VALUE(SUBSTITUTE(実質収支比率等に係る経年分析!H$49,"▲","-")),2),NA())</f>
        <v>2.96</v>
      </c>
      <c r="E21" s="136">
        <f>IF(ISNUMBER(VALUE(SUBSTITUTE(実質収支比率等に係る経年分析!I$49,"▲","-"))),ROUND(VALUE(SUBSTITUTE(実質収支比率等に係る経年分析!I$49,"▲","-")),2),NA())</f>
        <v>-0.35</v>
      </c>
      <c r="F21" s="136">
        <f>IF(ISNUMBER(VALUE(SUBSTITUTE(実質収支比率等に係る経年分析!J$49,"▲","-"))),ROUND(VALUE(SUBSTITUTE(実質収支比率等に係る経年分析!J$49,"▲","-")),2),NA())</f>
        <v>-9.09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0.06</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0.03</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0.01</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#N/A</v>
      </c>
      <c r="I28" s="137">
        <f>IF(ROUND(VALUE(SUBSTITUTE(連結実質赤字比率に係る赤字・黒字の構成分析!I$42,"▲", "-")), 2) &gt;= 0, ABS(ROUND(VALUE(SUBSTITUTE(連結実質赤字比率に係る赤字・黒字の構成分析!I$42,"▲", "-")), 2)), NA())</f>
        <v>0</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伊島地区生活排水処理事業会計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西春日野生活排水処理事業会計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春日野地域下水道事業会計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後期高齢者医療会計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c r="A33" s="137" t="str">
        <f>IF(連結実質赤字比率に係る赤字・黒字の構成分析!C$37="",NA(),連結実質赤字比率に係る赤字・黒字の構成分析!C$37)</f>
        <v>介護保険事業会計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0.55000000000000004</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0.55000000000000004</v>
      </c>
    </row>
    <row r="35" spans="1:16">
      <c r="A35" s="137" t="str">
        <f>IF(連結実質赤字比率に係る赤字・黒字の構成分析!C$35="",NA(),連結実質赤字比率に係る赤字・黒字の構成分析!C$35)</f>
        <v>国民健康保険事業会計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1.26</v>
      </c>
    </row>
    <row r="36" spans="1:16">
      <c r="A36" s="137" t="str">
        <f>IF(連結実質赤字比率に係る赤字・黒字の構成分析!C$34="",NA(),連結実質赤字比率に係る赤字・黒字の構成分析!C$34)</f>
        <v>阿南市水道事業会計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6.41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2379</v>
      </c>
      <c r="E42" s="138"/>
      <c r="F42" s="138"/>
      <c r="G42" s="138">
        <f>'実質公債費比率（分子）の構造'!L$52</f>
        <v>2460</v>
      </c>
      <c r="H42" s="138"/>
      <c r="I42" s="138"/>
      <c r="J42" s="138">
        <f>'実質公債費比率（分子）の構造'!M$52</f>
        <v>2592</v>
      </c>
      <c r="K42" s="138"/>
      <c r="L42" s="138"/>
      <c r="M42" s="138">
        <f>'実質公債費比率（分子）の構造'!N$52</f>
        <v>2573</v>
      </c>
      <c r="N42" s="138"/>
      <c r="O42" s="138"/>
      <c r="P42" s="138">
        <f>'実質公債費比率（分子）の構造'!O$52</f>
        <v>2586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36</v>
      </c>
      <c r="C45" s="138"/>
      <c r="D45" s="138"/>
      <c r="E45" s="138">
        <f>'実質公債費比率（分子）の構造'!L$49</f>
        <v>1</v>
      </c>
      <c r="F45" s="138"/>
      <c r="G45" s="138"/>
      <c r="H45" s="138">
        <f>'実質公債費比率（分子）の構造'!M$49</f>
        <v>1</v>
      </c>
      <c r="I45" s="138"/>
      <c r="J45" s="138"/>
      <c r="K45" s="138">
        <f>'実質公債費比率（分子）の構造'!N$49</f>
        <v>1</v>
      </c>
      <c r="L45" s="138"/>
      <c r="M45" s="138"/>
      <c r="N45" s="138">
        <f>'実質公債費比率（分子）の構造'!O$49</f>
        <v>1</v>
      </c>
      <c r="O45" s="138"/>
      <c r="P45" s="138"/>
    </row>
    <row r="46" spans="1:16">
      <c r="A46" s="138" t="s">
        <v>55</v>
      </c>
      <c r="B46" s="138">
        <f>'実質公債費比率（分子）の構造'!K$48</f>
        <v>373</v>
      </c>
      <c r="C46" s="138"/>
      <c r="D46" s="138"/>
      <c r="E46" s="138">
        <f>'実質公債費比率（分子）の構造'!L$48</f>
        <v>332</v>
      </c>
      <c r="F46" s="138"/>
      <c r="G46" s="138"/>
      <c r="H46" s="138">
        <f>'実質公債費比率（分子）の構造'!M$48</f>
        <v>343</v>
      </c>
      <c r="I46" s="138"/>
      <c r="J46" s="138"/>
      <c r="K46" s="138">
        <f>'実質公債費比率（分子）の構造'!N$48</f>
        <v>359</v>
      </c>
      <c r="L46" s="138"/>
      <c r="M46" s="138"/>
      <c r="N46" s="138">
        <f>'実質公債費比率（分子）の構造'!O$48</f>
        <v>366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3502</v>
      </c>
      <c r="C49" s="138"/>
      <c r="D49" s="138"/>
      <c r="E49" s="138">
        <f>'実質公債費比率（分子）の構造'!L$45</f>
        <v>3411</v>
      </c>
      <c r="F49" s="138"/>
      <c r="G49" s="138"/>
      <c r="H49" s="138">
        <f>'実質公債費比率（分子）の構造'!M$45</f>
        <v>3234</v>
      </c>
      <c r="I49" s="138"/>
      <c r="J49" s="138"/>
      <c r="K49" s="138">
        <f>'実質公債費比率（分子）の構造'!N$45</f>
        <v>3075</v>
      </c>
      <c r="L49" s="138"/>
      <c r="M49" s="138"/>
      <c r="N49" s="138">
        <f>'実質公債費比率（分子）の構造'!O$45</f>
        <v>3151</v>
      </c>
      <c r="O49" s="138"/>
      <c r="P49" s="138"/>
    </row>
    <row r="50" spans="1:16">
      <c r="A50" s="138" t="s">
        <v>58</v>
      </c>
      <c r="B50" s="138" t="e">
        <f>NA()</f>
        <v>#N/A</v>
      </c>
      <c r="C50" s="138">
        <f>IF(ISNUMBER('実質公債費比率（分子）の構造'!K$53),'実質公債費比率（分子）の構造'!K$53,NA())</f>
        <v>1532</v>
      </c>
      <c r="D50" s="138" t="e">
        <f>NA()</f>
        <v>#N/A</v>
      </c>
      <c r="E50" s="138" t="e">
        <f>NA()</f>
        <v>#N/A</v>
      </c>
      <c r="F50" s="138">
        <f>IF(ISNUMBER('実質公債費比率（分子）の構造'!L$53),'実質公債費比率（分子）の構造'!L$53,NA())</f>
        <v>1284</v>
      </c>
      <c r="G50" s="138" t="e">
        <f>NA()</f>
        <v>#N/A</v>
      </c>
      <c r="H50" s="138" t="e">
        <f>NA()</f>
        <v>#N/A</v>
      </c>
      <c r="I50" s="138">
        <f>IF(ISNUMBER('実質公債費比率（分子）の構造'!M$53),'実質公債費比率（分子）の構造'!M$53,NA())</f>
        <v>986</v>
      </c>
      <c r="J50" s="138" t="e">
        <f>NA()</f>
        <v>#N/A</v>
      </c>
      <c r="K50" s="138" t="e">
        <f>NA()</f>
        <v>#N/A</v>
      </c>
      <c r="L50" s="138">
        <f>IF(ISNUMBER('実質公債費比率（分子）の構造'!N$53),'実質公債費比率（分子）の構造'!N$53,NA())</f>
        <v>862</v>
      </c>
      <c r="M50" s="138" t="e">
        <f>NA()</f>
        <v>#N/A</v>
      </c>
      <c r="N50" s="138" t="e">
        <f>NA()</f>
        <v>#N/A</v>
      </c>
      <c r="O50" s="138">
        <f>IF(ISNUMBER('実質公債費比率（分子）の構造'!O$53),'実質公債費比率（分子）の構造'!O$53,NA())</f>
        <v>932</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37</v>
      </c>
      <c r="B56" s="137"/>
      <c r="C56" s="137"/>
      <c r="D56" s="137">
        <f>'将来負担比率（分子）の構造'!I$52</f>
        <v>27509</v>
      </c>
      <c r="E56" s="137"/>
      <c r="F56" s="137"/>
      <c r="G56" s="137">
        <f>'将来負担比率（分子）の構造'!J$52</f>
        <v>29288</v>
      </c>
      <c r="H56" s="137"/>
      <c r="I56" s="137"/>
      <c r="J56" s="137">
        <f>'将来負担比率（分子）の構造'!K$52</f>
        <v>29769</v>
      </c>
      <c r="K56" s="137"/>
      <c r="L56" s="137"/>
      <c r="M56" s="137">
        <f>'将来負担比率（分子）の構造'!L$52</f>
        <v>29552</v>
      </c>
      <c r="N56" s="137"/>
      <c r="O56" s="137"/>
      <c r="P56" s="137">
        <f>'将来負担比率（分子）の構造'!M$52</f>
        <v>30465</v>
      </c>
    </row>
    <row r="57" spans="1:16">
      <c r="A57" s="137" t="s">
        <v>36</v>
      </c>
      <c r="B57" s="137"/>
      <c r="C57" s="137"/>
      <c r="D57" s="137">
        <f>'将来負担比率（分子）の構造'!I$51</f>
        <v>1015</v>
      </c>
      <c r="E57" s="137"/>
      <c r="F57" s="137"/>
      <c r="G57" s="137">
        <f>'将来負担比率（分子）の構造'!J$51</f>
        <v>1106</v>
      </c>
      <c r="H57" s="137"/>
      <c r="I57" s="137"/>
      <c r="J57" s="137">
        <f>'将来負担比率（分子）の構造'!K$51</f>
        <v>1229</v>
      </c>
      <c r="K57" s="137"/>
      <c r="L57" s="137"/>
      <c r="M57" s="137">
        <f>'将来負担比率（分子）の構造'!L$51</f>
        <v>1291</v>
      </c>
      <c r="N57" s="137"/>
      <c r="O57" s="137"/>
      <c r="P57" s="137">
        <f>'将来負担比率（分子）の構造'!M$51</f>
        <v>1234</v>
      </c>
    </row>
    <row r="58" spans="1:16">
      <c r="A58" s="137" t="s">
        <v>35</v>
      </c>
      <c r="B58" s="137"/>
      <c r="C58" s="137"/>
      <c r="D58" s="137">
        <f>'将来負担比率（分子）の構造'!I$50</f>
        <v>26412</v>
      </c>
      <c r="E58" s="137"/>
      <c r="F58" s="137"/>
      <c r="G58" s="137">
        <f>'将来負担比率（分子）の構造'!J$50</f>
        <v>26270</v>
      </c>
      <c r="H58" s="137"/>
      <c r="I58" s="137"/>
      <c r="J58" s="137">
        <f>'将来負担比率（分子）の構造'!K$50</f>
        <v>24495</v>
      </c>
      <c r="K58" s="137"/>
      <c r="L58" s="137"/>
      <c r="M58" s="137">
        <f>'将来負担比率（分子）の構造'!L$50</f>
        <v>24525</v>
      </c>
      <c r="N58" s="137"/>
      <c r="O58" s="137"/>
      <c r="P58" s="137">
        <f>'将来負担比率（分子）の構造'!M$50</f>
        <v>20863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581</v>
      </c>
      <c r="C61" s="137"/>
      <c r="D61" s="137"/>
      <c r="E61" s="137">
        <f>'将来負担比率（分子）の構造'!J$46</f>
        <v>579</v>
      </c>
      <c r="F61" s="137"/>
      <c r="G61" s="137"/>
      <c r="H61" s="137">
        <f>'将来負担比率（分子）の構造'!K$46</f>
        <v>578</v>
      </c>
      <c r="I61" s="137"/>
      <c r="J61" s="137"/>
      <c r="K61" s="137">
        <f>'将来負担比率（分子）の構造'!L$46</f>
        <v>577</v>
      </c>
      <c r="L61" s="137"/>
      <c r="M61" s="137"/>
      <c r="N61" s="137">
        <f>'将来負担比率（分子）の構造'!M$46</f>
        <v>575</v>
      </c>
      <c r="O61" s="137"/>
      <c r="P61" s="137"/>
    </row>
    <row r="62" spans="1:16">
      <c r="A62" s="137" t="s">
        <v>29</v>
      </c>
      <c r="B62" s="137">
        <f>'将来負担比率（分子）の構造'!I$45</f>
        <v>7542</v>
      </c>
      <c r="C62" s="137"/>
      <c r="D62" s="137"/>
      <c r="E62" s="137">
        <f>'将来負担比率（分子）の構造'!J$45</f>
        <v>7325</v>
      </c>
      <c r="F62" s="137"/>
      <c r="G62" s="137"/>
      <c r="H62" s="137">
        <f>'将来負担比率（分子）の構造'!K$45</f>
        <v>6828</v>
      </c>
      <c r="I62" s="137"/>
      <c r="J62" s="137"/>
      <c r="K62" s="137">
        <f>'将来負担比率（分子）の構造'!L$45</f>
        <v>6435</v>
      </c>
      <c r="L62" s="137"/>
      <c r="M62" s="137"/>
      <c r="N62" s="137">
        <f>'将来負担比率（分子）の構造'!M$45</f>
        <v>6259</v>
      </c>
      <c r="O62" s="137"/>
      <c r="P62" s="137"/>
    </row>
    <row r="63" spans="1:16">
      <c r="A63" s="137" t="s">
        <v>28</v>
      </c>
      <c r="B63" s="137">
        <f>'将来負担比率（分子）の構造'!I$44</f>
        <v>6</v>
      </c>
      <c r="C63" s="137"/>
      <c r="D63" s="137"/>
      <c r="E63" s="137">
        <f>'将来負担比率（分子）の構造'!J$44</f>
        <v>5</v>
      </c>
      <c r="F63" s="137"/>
      <c r="G63" s="137"/>
      <c r="H63" s="137">
        <f>'将来負担比率（分子）の構造'!K$44</f>
        <v>5</v>
      </c>
      <c r="I63" s="137"/>
      <c r="J63" s="137"/>
      <c r="K63" s="137">
        <f>'将来負担比率（分子）の構造'!L$44</f>
        <v>4</v>
      </c>
      <c r="L63" s="137"/>
      <c r="M63" s="137"/>
      <c r="N63" s="137">
        <f>'将来負担比率（分子）の構造'!M$44</f>
        <v>3</v>
      </c>
      <c r="O63" s="137"/>
      <c r="P63" s="137"/>
    </row>
    <row r="64" spans="1:16">
      <c r="A64" s="137" t="s">
        <v>27</v>
      </c>
      <c r="B64" s="137">
        <f>'将来負担比率（分子）の構造'!I$43</f>
        <v>5642</v>
      </c>
      <c r="C64" s="137"/>
      <c r="D64" s="137"/>
      <c r="E64" s="137">
        <f>'将来負担比率（分子）の構造'!J$43</f>
        <v>5967</v>
      </c>
      <c r="F64" s="137"/>
      <c r="G64" s="137"/>
      <c r="H64" s="137">
        <f>'将来負担比率（分子）の構造'!K$43</f>
        <v>5887</v>
      </c>
      <c r="I64" s="137"/>
      <c r="J64" s="137"/>
      <c r="K64" s="137">
        <f>'将来負担比率（分子）の構造'!L$43</f>
        <v>5573</v>
      </c>
      <c r="L64" s="137"/>
      <c r="M64" s="137"/>
      <c r="N64" s="137">
        <f>'将来負担比率（分子）の構造'!M$43</f>
        <v>5480</v>
      </c>
      <c r="O64" s="137"/>
      <c r="P64" s="137"/>
    </row>
    <row r="65" spans="1:16">
      <c r="A65" s="137" t="s">
        <v>26</v>
      </c>
      <c r="B65" s="137">
        <f>'将来負担比率（分子）の構造'!I$42</f>
        <v>59</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32186</v>
      </c>
      <c r="C66" s="137"/>
      <c r="D66" s="137"/>
      <c r="E66" s="137">
        <f>'将来負担比率（分子）の構造'!J$41</f>
        <v>34181</v>
      </c>
      <c r="F66" s="137"/>
      <c r="G66" s="137"/>
      <c r="H66" s="137">
        <f>'将来負担比率（分子）の構造'!K$41</f>
        <v>34280</v>
      </c>
      <c r="I66" s="137"/>
      <c r="J66" s="137"/>
      <c r="K66" s="137">
        <f>'将来負担比率（分子）の構造'!L$41</f>
        <v>33766</v>
      </c>
      <c r="L66" s="137"/>
      <c r="M66" s="137"/>
      <c r="N66" s="137">
        <f>'将来負担比率（分子）の構造'!M$41</f>
        <v>34695</v>
      </c>
      <c r="O66" s="137"/>
      <c r="P66" s="137"/>
    </row>
    <row r="67" spans="1:16">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13420998</v>
      </c>
      <c r="S5" s="671"/>
      <c r="T5" s="671"/>
      <c r="U5" s="671"/>
      <c r="V5" s="671"/>
      <c r="W5" s="671"/>
      <c r="X5" s="671"/>
      <c r="Y5" s="718"/>
      <c r="Z5" s="731">
        <v>36</v>
      </c>
      <c r="AA5" s="731"/>
      <c r="AB5" s="731"/>
      <c r="AC5" s="731"/>
      <c r="AD5" s="732">
        <v>13420998</v>
      </c>
      <c r="AE5" s="732"/>
      <c r="AF5" s="732"/>
      <c r="AG5" s="732"/>
      <c r="AH5" s="732"/>
      <c r="AI5" s="732"/>
      <c r="AJ5" s="732"/>
      <c r="AK5" s="732"/>
      <c r="AL5" s="719">
        <v>72</v>
      </c>
      <c r="AM5" s="688"/>
      <c r="AN5" s="688"/>
      <c r="AO5" s="720"/>
      <c r="AP5" s="707" t="s">
        <v>208</v>
      </c>
      <c r="AQ5" s="708"/>
      <c r="AR5" s="708"/>
      <c r="AS5" s="708"/>
      <c r="AT5" s="708"/>
      <c r="AU5" s="708"/>
      <c r="AV5" s="708"/>
      <c r="AW5" s="708"/>
      <c r="AX5" s="708"/>
      <c r="AY5" s="708"/>
      <c r="AZ5" s="708"/>
      <c r="BA5" s="708"/>
      <c r="BB5" s="708"/>
      <c r="BC5" s="708"/>
      <c r="BD5" s="708"/>
      <c r="BE5" s="708"/>
      <c r="BF5" s="709"/>
      <c r="BG5" s="620">
        <v>13420998</v>
      </c>
      <c r="BH5" s="621"/>
      <c r="BI5" s="621"/>
      <c r="BJ5" s="621"/>
      <c r="BK5" s="621"/>
      <c r="BL5" s="621"/>
      <c r="BM5" s="621"/>
      <c r="BN5" s="622"/>
      <c r="BO5" s="673">
        <v>100</v>
      </c>
      <c r="BP5" s="673"/>
      <c r="BQ5" s="673"/>
      <c r="BR5" s="673"/>
      <c r="BS5" s="674">
        <v>271241</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312039</v>
      </c>
      <c r="S6" s="621"/>
      <c r="T6" s="621"/>
      <c r="U6" s="621"/>
      <c r="V6" s="621"/>
      <c r="W6" s="621"/>
      <c r="X6" s="621"/>
      <c r="Y6" s="622"/>
      <c r="Z6" s="673">
        <v>0.8</v>
      </c>
      <c r="AA6" s="673"/>
      <c r="AB6" s="673"/>
      <c r="AC6" s="673"/>
      <c r="AD6" s="674">
        <v>312039</v>
      </c>
      <c r="AE6" s="674"/>
      <c r="AF6" s="674"/>
      <c r="AG6" s="674"/>
      <c r="AH6" s="674"/>
      <c r="AI6" s="674"/>
      <c r="AJ6" s="674"/>
      <c r="AK6" s="674"/>
      <c r="AL6" s="643">
        <v>1.7</v>
      </c>
      <c r="AM6" s="675"/>
      <c r="AN6" s="675"/>
      <c r="AO6" s="676"/>
      <c r="AP6" s="617" t="s">
        <v>213</v>
      </c>
      <c r="AQ6" s="618"/>
      <c r="AR6" s="618"/>
      <c r="AS6" s="618"/>
      <c r="AT6" s="618"/>
      <c r="AU6" s="618"/>
      <c r="AV6" s="618"/>
      <c r="AW6" s="618"/>
      <c r="AX6" s="618"/>
      <c r="AY6" s="618"/>
      <c r="AZ6" s="618"/>
      <c r="BA6" s="618"/>
      <c r="BB6" s="618"/>
      <c r="BC6" s="618"/>
      <c r="BD6" s="618"/>
      <c r="BE6" s="618"/>
      <c r="BF6" s="619"/>
      <c r="BG6" s="620">
        <v>13420998</v>
      </c>
      <c r="BH6" s="621"/>
      <c r="BI6" s="621"/>
      <c r="BJ6" s="621"/>
      <c r="BK6" s="621"/>
      <c r="BL6" s="621"/>
      <c r="BM6" s="621"/>
      <c r="BN6" s="622"/>
      <c r="BO6" s="673">
        <v>100</v>
      </c>
      <c r="BP6" s="673"/>
      <c r="BQ6" s="673"/>
      <c r="BR6" s="673"/>
      <c r="BS6" s="674">
        <v>271241</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289160</v>
      </c>
      <c r="CS6" s="621"/>
      <c r="CT6" s="621"/>
      <c r="CU6" s="621"/>
      <c r="CV6" s="621"/>
      <c r="CW6" s="621"/>
      <c r="CX6" s="621"/>
      <c r="CY6" s="622"/>
      <c r="CZ6" s="673">
        <v>0.8</v>
      </c>
      <c r="DA6" s="673"/>
      <c r="DB6" s="673"/>
      <c r="DC6" s="673"/>
      <c r="DD6" s="626" t="s">
        <v>215</v>
      </c>
      <c r="DE6" s="621"/>
      <c r="DF6" s="621"/>
      <c r="DG6" s="621"/>
      <c r="DH6" s="621"/>
      <c r="DI6" s="621"/>
      <c r="DJ6" s="621"/>
      <c r="DK6" s="621"/>
      <c r="DL6" s="621"/>
      <c r="DM6" s="621"/>
      <c r="DN6" s="621"/>
      <c r="DO6" s="621"/>
      <c r="DP6" s="622"/>
      <c r="DQ6" s="626">
        <v>289160</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8582</v>
      </c>
      <c r="S7" s="621"/>
      <c r="T7" s="621"/>
      <c r="U7" s="621"/>
      <c r="V7" s="621"/>
      <c r="W7" s="621"/>
      <c r="X7" s="621"/>
      <c r="Y7" s="622"/>
      <c r="Z7" s="673">
        <v>0</v>
      </c>
      <c r="AA7" s="673"/>
      <c r="AB7" s="673"/>
      <c r="AC7" s="673"/>
      <c r="AD7" s="674">
        <v>8582</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4711530</v>
      </c>
      <c r="BH7" s="621"/>
      <c r="BI7" s="621"/>
      <c r="BJ7" s="621"/>
      <c r="BK7" s="621"/>
      <c r="BL7" s="621"/>
      <c r="BM7" s="621"/>
      <c r="BN7" s="622"/>
      <c r="BO7" s="673">
        <v>35.1</v>
      </c>
      <c r="BP7" s="673"/>
      <c r="BQ7" s="673"/>
      <c r="BR7" s="673"/>
      <c r="BS7" s="674">
        <v>271241</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7158064</v>
      </c>
      <c r="CS7" s="621"/>
      <c r="CT7" s="621"/>
      <c r="CU7" s="621"/>
      <c r="CV7" s="621"/>
      <c r="CW7" s="621"/>
      <c r="CX7" s="621"/>
      <c r="CY7" s="622"/>
      <c r="CZ7" s="673">
        <v>20.100000000000001</v>
      </c>
      <c r="DA7" s="673"/>
      <c r="DB7" s="673"/>
      <c r="DC7" s="673"/>
      <c r="DD7" s="626">
        <v>3888153</v>
      </c>
      <c r="DE7" s="621"/>
      <c r="DF7" s="621"/>
      <c r="DG7" s="621"/>
      <c r="DH7" s="621"/>
      <c r="DI7" s="621"/>
      <c r="DJ7" s="621"/>
      <c r="DK7" s="621"/>
      <c r="DL7" s="621"/>
      <c r="DM7" s="621"/>
      <c r="DN7" s="621"/>
      <c r="DO7" s="621"/>
      <c r="DP7" s="622"/>
      <c r="DQ7" s="626">
        <v>3149843</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62087</v>
      </c>
      <c r="S8" s="621"/>
      <c r="T8" s="621"/>
      <c r="U8" s="621"/>
      <c r="V8" s="621"/>
      <c r="W8" s="621"/>
      <c r="X8" s="621"/>
      <c r="Y8" s="622"/>
      <c r="Z8" s="673">
        <v>0.2</v>
      </c>
      <c r="AA8" s="673"/>
      <c r="AB8" s="673"/>
      <c r="AC8" s="673"/>
      <c r="AD8" s="674">
        <v>62087</v>
      </c>
      <c r="AE8" s="674"/>
      <c r="AF8" s="674"/>
      <c r="AG8" s="674"/>
      <c r="AH8" s="674"/>
      <c r="AI8" s="674"/>
      <c r="AJ8" s="674"/>
      <c r="AK8" s="674"/>
      <c r="AL8" s="643">
        <v>0.3</v>
      </c>
      <c r="AM8" s="675"/>
      <c r="AN8" s="675"/>
      <c r="AO8" s="676"/>
      <c r="AP8" s="617" t="s">
        <v>220</v>
      </c>
      <c r="AQ8" s="618"/>
      <c r="AR8" s="618"/>
      <c r="AS8" s="618"/>
      <c r="AT8" s="618"/>
      <c r="AU8" s="618"/>
      <c r="AV8" s="618"/>
      <c r="AW8" s="618"/>
      <c r="AX8" s="618"/>
      <c r="AY8" s="618"/>
      <c r="AZ8" s="618"/>
      <c r="BA8" s="618"/>
      <c r="BB8" s="618"/>
      <c r="BC8" s="618"/>
      <c r="BD8" s="618"/>
      <c r="BE8" s="618"/>
      <c r="BF8" s="619"/>
      <c r="BG8" s="620">
        <v>119413</v>
      </c>
      <c r="BH8" s="621"/>
      <c r="BI8" s="621"/>
      <c r="BJ8" s="621"/>
      <c r="BK8" s="621"/>
      <c r="BL8" s="621"/>
      <c r="BM8" s="621"/>
      <c r="BN8" s="622"/>
      <c r="BO8" s="673">
        <v>0.9</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12770428</v>
      </c>
      <c r="CS8" s="621"/>
      <c r="CT8" s="621"/>
      <c r="CU8" s="621"/>
      <c r="CV8" s="621"/>
      <c r="CW8" s="621"/>
      <c r="CX8" s="621"/>
      <c r="CY8" s="622"/>
      <c r="CZ8" s="673">
        <v>35.799999999999997</v>
      </c>
      <c r="DA8" s="673"/>
      <c r="DB8" s="673"/>
      <c r="DC8" s="673"/>
      <c r="DD8" s="626">
        <v>752515</v>
      </c>
      <c r="DE8" s="621"/>
      <c r="DF8" s="621"/>
      <c r="DG8" s="621"/>
      <c r="DH8" s="621"/>
      <c r="DI8" s="621"/>
      <c r="DJ8" s="621"/>
      <c r="DK8" s="621"/>
      <c r="DL8" s="621"/>
      <c r="DM8" s="621"/>
      <c r="DN8" s="621"/>
      <c r="DO8" s="621"/>
      <c r="DP8" s="622"/>
      <c r="DQ8" s="626">
        <v>6249443</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38489</v>
      </c>
      <c r="S9" s="621"/>
      <c r="T9" s="621"/>
      <c r="U9" s="621"/>
      <c r="V9" s="621"/>
      <c r="W9" s="621"/>
      <c r="X9" s="621"/>
      <c r="Y9" s="622"/>
      <c r="Z9" s="673">
        <v>0.1</v>
      </c>
      <c r="AA9" s="673"/>
      <c r="AB9" s="673"/>
      <c r="AC9" s="673"/>
      <c r="AD9" s="674">
        <v>38489</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3189288</v>
      </c>
      <c r="BH9" s="621"/>
      <c r="BI9" s="621"/>
      <c r="BJ9" s="621"/>
      <c r="BK9" s="621"/>
      <c r="BL9" s="621"/>
      <c r="BM9" s="621"/>
      <c r="BN9" s="622"/>
      <c r="BO9" s="673">
        <v>23.8</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3209564</v>
      </c>
      <c r="CS9" s="621"/>
      <c r="CT9" s="621"/>
      <c r="CU9" s="621"/>
      <c r="CV9" s="621"/>
      <c r="CW9" s="621"/>
      <c r="CX9" s="621"/>
      <c r="CY9" s="622"/>
      <c r="CZ9" s="673">
        <v>9</v>
      </c>
      <c r="DA9" s="673"/>
      <c r="DB9" s="673"/>
      <c r="DC9" s="673"/>
      <c r="DD9" s="626">
        <v>380786</v>
      </c>
      <c r="DE9" s="621"/>
      <c r="DF9" s="621"/>
      <c r="DG9" s="621"/>
      <c r="DH9" s="621"/>
      <c r="DI9" s="621"/>
      <c r="DJ9" s="621"/>
      <c r="DK9" s="621"/>
      <c r="DL9" s="621"/>
      <c r="DM9" s="621"/>
      <c r="DN9" s="621"/>
      <c r="DO9" s="621"/>
      <c r="DP9" s="622"/>
      <c r="DQ9" s="626">
        <v>2758337</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1283324</v>
      </c>
      <c r="S10" s="621"/>
      <c r="T10" s="621"/>
      <c r="U10" s="621"/>
      <c r="V10" s="621"/>
      <c r="W10" s="621"/>
      <c r="X10" s="621"/>
      <c r="Y10" s="622"/>
      <c r="Z10" s="673">
        <v>3.4</v>
      </c>
      <c r="AA10" s="673"/>
      <c r="AB10" s="673"/>
      <c r="AC10" s="673"/>
      <c r="AD10" s="674">
        <v>1283324</v>
      </c>
      <c r="AE10" s="674"/>
      <c r="AF10" s="674"/>
      <c r="AG10" s="674"/>
      <c r="AH10" s="674"/>
      <c r="AI10" s="674"/>
      <c r="AJ10" s="674"/>
      <c r="AK10" s="674"/>
      <c r="AL10" s="643">
        <v>6.9</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205897</v>
      </c>
      <c r="BH10" s="621"/>
      <c r="BI10" s="621"/>
      <c r="BJ10" s="621"/>
      <c r="BK10" s="621"/>
      <c r="BL10" s="621"/>
      <c r="BM10" s="621"/>
      <c r="BN10" s="622"/>
      <c r="BO10" s="673">
        <v>1.5</v>
      </c>
      <c r="BP10" s="673"/>
      <c r="BQ10" s="673"/>
      <c r="BR10" s="673"/>
      <c r="BS10" s="626">
        <v>34189</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36569</v>
      </c>
      <c r="CS10" s="621"/>
      <c r="CT10" s="621"/>
      <c r="CU10" s="621"/>
      <c r="CV10" s="621"/>
      <c r="CW10" s="621"/>
      <c r="CX10" s="621"/>
      <c r="CY10" s="622"/>
      <c r="CZ10" s="673">
        <v>0.1</v>
      </c>
      <c r="DA10" s="673"/>
      <c r="DB10" s="673"/>
      <c r="DC10" s="673"/>
      <c r="DD10" s="626" t="s">
        <v>110</v>
      </c>
      <c r="DE10" s="621"/>
      <c r="DF10" s="621"/>
      <c r="DG10" s="621"/>
      <c r="DH10" s="621"/>
      <c r="DI10" s="621"/>
      <c r="DJ10" s="621"/>
      <c r="DK10" s="621"/>
      <c r="DL10" s="621"/>
      <c r="DM10" s="621"/>
      <c r="DN10" s="621"/>
      <c r="DO10" s="621"/>
      <c r="DP10" s="622"/>
      <c r="DQ10" s="626">
        <v>30239</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25228</v>
      </c>
      <c r="S11" s="621"/>
      <c r="T11" s="621"/>
      <c r="U11" s="621"/>
      <c r="V11" s="621"/>
      <c r="W11" s="621"/>
      <c r="X11" s="621"/>
      <c r="Y11" s="622"/>
      <c r="Z11" s="673">
        <v>0.1</v>
      </c>
      <c r="AA11" s="673"/>
      <c r="AB11" s="673"/>
      <c r="AC11" s="673"/>
      <c r="AD11" s="674">
        <v>25228</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1196932</v>
      </c>
      <c r="BH11" s="621"/>
      <c r="BI11" s="621"/>
      <c r="BJ11" s="621"/>
      <c r="BK11" s="621"/>
      <c r="BL11" s="621"/>
      <c r="BM11" s="621"/>
      <c r="BN11" s="622"/>
      <c r="BO11" s="673">
        <v>8.9</v>
      </c>
      <c r="BP11" s="673"/>
      <c r="BQ11" s="673"/>
      <c r="BR11" s="673"/>
      <c r="BS11" s="626">
        <v>237052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1023618</v>
      </c>
      <c r="CS11" s="621"/>
      <c r="CT11" s="621"/>
      <c r="CU11" s="621"/>
      <c r="CV11" s="621"/>
      <c r="CW11" s="621"/>
      <c r="CX11" s="621"/>
      <c r="CY11" s="622"/>
      <c r="CZ11" s="673">
        <v>2.9</v>
      </c>
      <c r="DA11" s="673"/>
      <c r="DB11" s="673"/>
      <c r="DC11" s="673"/>
      <c r="DD11" s="626">
        <v>222992</v>
      </c>
      <c r="DE11" s="621"/>
      <c r="DF11" s="621"/>
      <c r="DG11" s="621"/>
      <c r="DH11" s="621"/>
      <c r="DI11" s="621"/>
      <c r="DJ11" s="621"/>
      <c r="DK11" s="621"/>
      <c r="DL11" s="621"/>
      <c r="DM11" s="621"/>
      <c r="DN11" s="621"/>
      <c r="DO11" s="621"/>
      <c r="DP11" s="622"/>
      <c r="DQ11" s="626">
        <v>610432</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7965896</v>
      </c>
      <c r="BH12" s="621"/>
      <c r="BI12" s="621"/>
      <c r="BJ12" s="621"/>
      <c r="BK12" s="621"/>
      <c r="BL12" s="621"/>
      <c r="BM12" s="621"/>
      <c r="BN12" s="622"/>
      <c r="BO12" s="673">
        <v>59.4</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253786</v>
      </c>
      <c r="CS12" s="621"/>
      <c r="CT12" s="621"/>
      <c r="CU12" s="621"/>
      <c r="CV12" s="621"/>
      <c r="CW12" s="621"/>
      <c r="CX12" s="621"/>
      <c r="CY12" s="622"/>
      <c r="CZ12" s="673">
        <v>0.7</v>
      </c>
      <c r="DA12" s="673"/>
      <c r="DB12" s="673"/>
      <c r="DC12" s="673"/>
      <c r="DD12" s="626">
        <v>14293</v>
      </c>
      <c r="DE12" s="621"/>
      <c r="DF12" s="621"/>
      <c r="DG12" s="621"/>
      <c r="DH12" s="621"/>
      <c r="DI12" s="621"/>
      <c r="DJ12" s="621"/>
      <c r="DK12" s="621"/>
      <c r="DL12" s="621"/>
      <c r="DM12" s="621"/>
      <c r="DN12" s="621"/>
      <c r="DO12" s="621"/>
      <c r="DP12" s="622"/>
      <c r="DQ12" s="626">
        <v>215437</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41010</v>
      </c>
      <c r="S13" s="621"/>
      <c r="T13" s="621"/>
      <c r="U13" s="621"/>
      <c r="V13" s="621"/>
      <c r="W13" s="621"/>
      <c r="X13" s="621"/>
      <c r="Y13" s="622"/>
      <c r="Z13" s="673">
        <v>0.1</v>
      </c>
      <c r="AA13" s="673"/>
      <c r="AB13" s="673"/>
      <c r="AC13" s="673"/>
      <c r="AD13" s="674">
        <v>41010</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7929187</v>
      </c>
      <c r="BH13" s="621"/>
      <c r="BI13" s="621"/>
      <c r="BJ13" s="621"/>
      <c r="BK13" s="621"/>
      <c r="BL13" s="621"/>
      <c r="BM13" s="621"/>
      <c r="BN13" s="622"/>
      <c r="BO13" s="673">
        <v>59.1</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3259771</v>
      </c>
      <c r="CS13" s="621"/>
      <c r="CT13" s="621"/>
      <c r="CU13" s="621"/>
      <c r="CV13" s="621"/>
      <c r="CW13" s="621"/>
      <c r="CX13" s="621"/>
      <c r="CY13" s="622"/>
      <c r="CZ13" s="673">
        <v>9.1</v>
      </c>
      <c r="DA13" s="673"/>
      <c r="DB13" s="673"/>
      <c r="DC13" s="673"/>
      <c r="DD13" s="626">
        <v>1606121</v>
      </c>
      <c r="DE13" s="621"/>
      <c r="DF13" s="621"/>
      <c r="DG13" s="621"/>
      <c r="DH13" s="621"/>
      <c r="DI13" s="621"/>
      <c r="DJ13" s="621"/>
      <c r="DK13" s="621"/>
      <c r="DL13" s="621"/>
      <c r="DM13" s="621"/>
      <c r="DN13" s="621"/>
      <c r="DO13" s="621"/>
      <c r="DP13" s="622"/>
      <c r="DQ13" s="626">
        <v>1377666</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233280</v>
      </c>
      <c r="BH14" s="621"/>
      <c r="BI14" s="621"/>
      <c r="BJ14" s="621"/>
      <c r="BK14" s="621"/>
      <c r="BL14" s="621"/>
      <c r="BM14" s="621"/>
      <c r="BN14" s="622"/>
      <c r="BO14" s="673">
        <v>1.7</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1117982</v>
      </c>
      <c r="CS14" s="621"/>
      <c r="CT14" s="621"/>
      <c r="CU14" s="621"/>
      <c r="CV14" s="621"/>
      <c r="CW14" s="621"/>
      <c r="CX14" s="621"/>
      <c r="CY14" s="622"/>
      <c r="CZ14" s="673">
        <v>3.1</v>
      </c>
      <c r="DA14" s="673"/>
      <c r="DB14" s="673"/>
      <c r="DC14" s="673"/>
      <c r="DD14" s="626">
        <v>183805</v>
      </c>
      <c r="DE14" s="621"/>
      <c r="DF14" s="621"/>
      <c r="DG14" s="621"/>
      <c r="DH14" s="621"/>
      <c r="DI14" s="621"/>
      <c r="DJ14" s="621"/>
      <c r="DK14" s="621"/>
      <c r="DL14" s="621"/>
      <c r="DM14" s="621"/>
      <c r="DN14" s="621"/>
      <c r="DO14" s="621"/>
      <c r="DP14" s="622"/>
      <c r="DQ14" s="626">
        <v>911411</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29047</v>
      </c>
      <c r="S15" s="621"/>
      <c r="T15" s="621"/>
      <c r="U15" s="621"/>
      <c r="V15" s="621"/>
      <c r="W15" s="621"/>
      <c r="X15" s="621"/>
      <c r="Y15" s="622"/>
      <c r="Z15" s="673">
        <v>0.1</v>
      </c>
      <c r="AA15" s="673"/>
      <c r="AB15" s="673"/>
      <c r="AC15" s="673"/>
      <c r="AD15" s="674">
        <v>29047</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510205</v>
      </c>
      <c r="BH15" s="621"/>
      <c r="BI15" s="621"/>
      <c r="BJ15" s="621"/>
      <c r="BK15" s="621"/>
      <c r="BL15" s="621"/>
      <c r="BM15" s="621"/>
      <c r="BN15" s="622"/>
      <c r="BO15" s="673">
        <v>3.8</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3350832</v>
      </c>
      <c r="CS15" s="621"/>
      <c r="CT15" s="621"/>
      <c r="CU15" s="621"/>
      <c r="CV15" s="621"/>
      <c r="CW15" s="621"/>
      <c r="CX15" s="621"/>
      <c r="CY15" s="622"/>
      <c r="CZ15" s="673">
        <v>9.4</v>
      </c>
      <c r="DA15" s="673"/>
      <c r="DB15" s="673"/>
      <c r="DC15" s="673"/>
      <c r="DD15" s="626">
        <v>313250</v>
      </c>
      <c r="DE15" s="621"/>
      <c r="DF15" s="621"/>
      <c r="DG15" s="621"/>
      <c r="DH15" s="621"/>
      <c r="DI15" s="621"/>
      <c r="DJ15" s="621"/>
      <c r="DK15" s="621"/>
      <c r="DL15" s="621"/>
      <c r="DM15" s="621"/>
      <c r="DN15" s="621"/>
      <c r="DO15" s="621"/>
      <c r="DP15" s="622"/>
      <c r="DQ15" s="626">
        <v>2733792</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4138375</v>
      </c>
      <c r="S16" s="621"/>
      <c r="T16" s="621"/>
      <c r="U16" s="621"/>
      <c r="V16" s="621"/>
      <c r="W16" s="621"/>
      <c r="X16" s="621"/>
      <c r="Y16" s="622"/>
      <c r="Z16" s="673">
        <v>11.1</v>
      </c>
      <c r="AA16" s="673"/>
      <c r="AB16" s="673"/>
      <c r="AC16" s="673"/>
      <c r="AD16" s="674">
        <v>3371530</v>
      </c>
      <c r="AE16" s="674"/>
      <c r="AF16" s="674"/>
      <c r="AG16" s="674"/>
      <c r="AH16" s="674"/>
      <c r="AI16" s="674"/>
      <c r="AJ16" s="674"/>
      <c r="AK16" s="674"/>
      <c r="AL16" s="643">
        <v>18.100000000000001</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v>87</v>
      </c>
      <c r="BH16" s="621"/>
      <c r="BI16" s="621"/>
      <c r="BJ16" s="621"/>
      <c r="BK16" s="621"/>
      <c r="BL16" s="621"/>
      <c r="BM16" s="621"/>
      <c r="BN16" s="622"/>
      <c r="BO16" s="673">
        <v>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14684</v>
      </c>
      <c r="CS16" s="621"/>
      <c r="CT16" s="621"/>
      <c r="CU16" s="621"/>
      <c r="CV16" s="621"/>
      <c r="CW16" s="621"/>
      <c r="CX16" s="621"/>
      <c r="CY16" s="622"/>
      <c r="CZ16" s="673">
        <v>0</v>
      </c>
      <c r="DA16" s="673"/>
      <c r="DB16" s="673"/>
      <c r="DC16" s="673"/>
      <c r="DD16" s="626" t="s">
        <v>110</v>
      </c>
      <c r="DE16" s="621"/>
      <c r="DF16" s="621"/>
      <c r="DG16" s="621"/>
      <c r="DH16" s="621"/>
      <c r="DI16" s="621"/>
      <c r="DJ16" s="621"/>
      <c r="DK16" s="621"/>
      <c r="DL16" s="621"/>
      <c r="DM16" s="621"/>
      <c r="DN16" s="621"/>
      <c r="DO16" s="621"/>
      <c r="DP16" s="622"/>
      <c r="DQ16" s="626">
        <v>191</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3371530</v>
      </c>
      <c r="S17" s="621"/>
      <c r="T17" s="621"/>
      <c r="U17" s="621"/>
      <c r="V17" s="621"/>
      <c r="W17" s="621"/>
      <c r="X17" s="621"/>
      <c r="Y17" s="622"/>
      <c r="Z17" s="673">
        <v>9</v>
      </c>
      <c r="AA17" s="673"/>
      <c r="AB17" s="673"/>
      <c r="AC17" s="673"/>
      <c r="AD17" s="674">
        <v>3371530</v>
      </c>
      <c r="AE17" s="674"/>
      <c r="AF17" s="674"/>
      <c r="AG17" s="674"/>
      <c r="AH17" s="674"/>
      <c r="AI17" s="674"/>
      <c r="AJ17" s="674"/>
      <c r="AK17" s="674"/>
      <c r="AL17" s="643">
        <v>18.100000000000001</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3151266</v>
      </c>
      <c r="CS17" s="621"/>
      <c r="CT17" s="621"/>
      <c r="CU17" s="621"/>
      <c r="CV17" s="621"/>
      <c r="CW17" s="621"/>
      <c r="CX17" s="621"/>
      <c r="CY17" s="622"/>
      <c r="CZ17" s="673">
        <v>8.8000000000000007</v>
      </c>
      <c r="DA17" s="673"/>
      <c r="DB17" s="673"/>
      <c r="DC17" s="673"/>
      <c r="DD17" s="626" t="s">
        <v>110</v>
      </c>
      <c r="DE17" s="621"/>
      <c r="DF17" s="621"/>
      <c r="DG17" s="621"/>
      <c r="DH17" s="621"/>
      <c r="DI17" s="621"/>
      <c r="DJ17" s="621"/>
      <c r="DK17" s="621"/>
      <c r="DL17" s="621"/>
      <c r="DM17" s="621"/>
      <c r="DN17" s="621"/>
      <c r="DO17" s="621"/>
      <c r="DP17" s="622"/>
      <c r="DQ17" s="626">
        <v>3031760</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766845</v>
      </c>
      <c r="S18" s="621"/>
      <c r="T18" s="621"/>
      <c r="U18" s="621"/>
      <c r="V18" s="621"/>
      <c r="W18" s="621"/>
      <c r="X18" s="621"/>
      <c r="Y18" s="622"/>
      <c r="Z18" s="673">
        <v>2.1</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110</v>
      </c>
      <c r="BH19" s="621"/>
      <c r="BI19" s="621"/>
      <c r="BJ19" s="621"/>
      <c r="BK19" s="621"/>
      <c r="BL19" s="621"/>
      <c r="BM19" s="621"/>
      <c r="BN19" s="622"/>
      <c r="BO19" s="673" t="s">
        <v>110</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19359179</v>
      </c>
      <c r="S20" s="621"/>
      <c r="T20" s="621"/>
      <c r="U20" s="621"/>
      <c r="V20" s="621"/>
      <c r="W20" s="621"/>
      <c r="X20" s="621"/>
      <c r="Y20" s="622"/>
      <c r="Z20" s="673">
        <v>52</v>
      </c>
      <c r="AA20" s="673"/>
      <c r="AB20" s="673"/>
      <c r="AC20" s="673"/>
      <c r="AD20" s="674">
        <v>18592334</v>
      </c>
      <c r="AE20" s="674"/>
      <c r="AF20" s="674"/>
      <c r="AG20" s="674"/>
      <c r="AH20" s="674"/>
      <c r="AI20" s="674"/>
      <c r="AJ20" s="674"/>
      <c r="AK20" s="674"/>
      <c r="AL20" s="643">
        <v>99.8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110</v>
      </c>
      <c r="BH20" s="621"/>
      <c r="BI20" s="621"/>
      <c r="BJ20" s="621"/>
      <c r="BK20" s="621"/>
      <c r="BL20" s="621"/>
      <c r="BM20" s="621"/>
      <c r="BN20" s="622"/>
      <c r="BO20" s="673" t="s">
        <v>110</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35635724</v>
      </c>
      <c r="CS20" s="621"/>
      <c r="CT20" s="621"/>
      <c r="CU20" s="621"/>
      <c r="CV20" s="621"/>
      <c r="CW20" s="621"/>
      <c r="CX20" s="621"/>
      <c r="CY20" s="622"/>
      <c r="CZ20" s="673">
        <v>100</v>
      </c>
      <c r="DA20" s="673"/>
      <c r="DB20" s="673"/>
      <c r="DC20" s="673"/>
      <c r="DD20" s="626">
        <v>7361915</v>
      </c>
      <c r="DE20" s="621"/>
      <c r="DF20" s="621"/>
      <c r="DG20" s="621"/>
      <c r="DH20" s="621"/>
      <c r="DI20" s="621"/>
      <c r="DJ20" s="621"/>
      <c r="DK20" s="621"/>
      <c r="DL20" s="621"/>
      <c r="DM20" s="621"/>
      <c r="DN20" s="621"/>
      <c r="DO20" s="621"/>
      <c r="DP20" s="622"/>
      <c r="DQ20" s="626">
        <v>21357711</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7164</v>
      </c>
      <c r="S21" s="621"/>
      <c r="T21" s="621"/>
      <c r="U21" s="621"/>
      <c r="V21" s="621"/>
      <c r="W21" s="621"/>
      <c r="X21" s="621"/>
      <c r="Y21" s="622"/>
      <c r="Z21" s="673">
        <v>0</v>
      </c>
      <c r="AA21" s="673"/>
      <c r="AB21" s="673"/>
      <c r="AC21" s="673"/>
      <c r="AD21" s="674">
        <v>7164</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146242</v>
      </c>
      <c r="S22" s="621"/>
      <c r="T22" s="621"/>
      <c r="U22" s="621"/>
      <c r="V22" s="621"/>
      <c r="W22" s="621"/>
      <c r="X22" s="621"/>
      <c r="Y22" s="622"/>
      <c r="Z22" s="673">
        <v>0.4</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707557</v>
      </c>
      <c r="S23" s="621"/>
      <c r="T23" s="621"/>
      <c r="U23" s="621"/>
      <c r="V23" s="621"/>
      <c r="W23" s="621"/>
      <c r="X23" s="621"/>
      <c r="Y23" s="622"/>
      <c r="Z23" s="673">
        <v>1.9</v>
      </c>
      <c r="AA23" s="673"/>
      <c r="AB23" s="673"/>
      <c r="AC23" s="673"/>
      <c r="AD23" s="674">
        <v>31657</v>
      </c>
      <c r="AE23" s="674"/>
      <c r="AF23" s="674"/>
      <c r="AG23" s="674"/>
      <c r="AH23" s="674"/>
      <c r="AI23" s="674"/>
      <c r="AJ23" s="674"/>
      <c r="AK23" s="674"/>
      <c r="AL23" s="643">
        <v>0.2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97407</v>
      </c>
      <c r="S24" s="621"/>
      <c r="T24" s="621"/>
      <c r="U24" s="621"/>
      <c r="V24" s="621"/>
      <c r="W24" s="621"/>
      <c r="X24" s="621"/>
      <c r="Y24" s="622"/>
      <c r="Z24" s="673">
        <v>0.3</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16213702</v>
      </c>
      <c r="CS24" s="671"/>
      <c r="CT24" s="671"/>
      <c r="CU24" s="671"/>
      <c r="CV24" s="671"/>
      <c r="CW24" s="671"/>
      <c r="CX24" s="671"/>
      <c r="CY24" s="718"/>
      <c r="CZ24" s="722">
        <v>45.5</v>
      </c>
      <c r="DA24" s="723"/>
      <c r="DB24" s="723"/>
      <c r="DC24" s="724"/>
      <c r="DD24" s="717">
        <v>11301577</v>
      </c>
      <c r="DE24" s="671"/>
      <c r="DF24" s="671"/>
      <c r="DG24" s="671"/>
      <c r="DH24" s="671"/>
      <c r="DI24" s="671"/>
      <c r="DJ24" s="671"/>
      <c r="DK24" s="718"/>
      <c r="DL24" s="717">
        <v>11011545</v>
      </c>
      <c r="DM24" s="671"/>
      <c r="DN24" s="671"/>
      <c r="DO24" s="671"/>
      <c r="DP24" s="671"/>
      <c r="DQ24" s="671"/>
      <c r="DR24" s="671"/>
      <c r="DS24" s="671"/>
      <c r="DT24" s="671"/>
      <c r="DU24" s="671"/>
      <c r="DV24" s="718"/>
      <c r="DW24" s="719">
        <v>57.1</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4580441</v>
      </c>
      <c r="S25" s="621"/>
      <c r="T25" s="621"/>
      <c r="U25" s="621"/>
      <c r="V25" s="621"/>
      <c r="W25" s="621"/>
      <c r="X25" s="621"/>
      <c r="Y25" s="622"/>
      <c r="Z25" s="673">
        <v>12.3</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7001392</v>
      </c>
      <c r="CS25" s="639"/>
      <c r="CT25" s="639"/>
      <c r="CU25" s="639"/>
      <c r="CV25" s="639"/>
      <c r="CW25" s="639"/>
      <c r="CX25" s="639"/>
      <c r="CY25" s="640"/>
      <c r="CZ25" s="623">
        <v>19.600000000000001</v>
      </c>
      <c r="DA25" s="641"/>
      <c r="DB25" s="641"/>
      <c r="DC25" s="642"/>
      <c r="DD25" s="626">
        <v>6607195</v>
      </c>
      <c r="DE25" s="639"/>
      <c r="DF25" s="639"/>
      <c r="DG25" s="639"/>
      <c r="DH25" s="639"/>
      <c r="DI25" s="639"/>
      <c r="DJ25" s="639"/>
      <c r="DK25" s="640"/>
      <c r="DL25" s="626">
        <v>6453321</v>
      </c>
      <c r="DM25" s="639"/>
      <c r="DN25" s="639"/>
      <c r="DO25" s="639"/>
      <c r="DP25" s="639"/>
      <c r="DQ25" s="639"/>
      <c r="DR25" s="639"/>
      <c r="DS25" s="639"/>
      <c r="DT25" s="639"/>
      <c r="DU25" s="639"/>
      <c r="DV25" s="640"/>
      <c r="DW25" s="643">
        <v>33.5</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v>825</v>
      </c>
      <c r="S26" s="621"/>
      <c r="T26" s="621"/>
      <c r="U26" s="621"/>
      <c r="V26" s="621"/>
      <c r="W26" s="621"/>
      <c r="X26" s="621"/>
      <c r="Y26" s="622"/>
      <c r="Z26" s="673">
        <v>0</v>
      </c>
      <c r="AA26" s="673"/>
      <c r="AB26" s="673"/>
      <c r="AC26" s="673"/>
      <c r="AD26" s="674">
        <v>825</v>
      </c>
      <c r="AE26" s="674"/>
      <c r="AF26" s="674"/>
      <c r="AG26" s="674"/>
      <c r="AH26" s="674"/>
      <c r="AI26" s="674"/>
      <c r="AJ26" s="674"/>
      <c r="AK26" s="674"/>
      <c r="AL26" s="643">
        <v>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4591684</v>
      </c>
      <c r="CS26" s="621"/>
      <c r="CT26" s="621"/>
      <c r="CU26" s="621"/>
      <c r="CV26" s="621"/>
      <c r="CW26" s="621"/>
      <c r="CX26" s="621"/>
      <c r="CY26" s="622"/>
      <c r="CZ26" s="623">
        <v>12.9</v>
      </c>
      <c r="DA26" s="641"/>
      <c r="DB26" s="641"/>
      <c r="DC26" s="642"/>
      <c r="DD26" s="626">
        <v>4294776</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2216850</v>
      </c>
      <c r="S27" s="621"/>
      <c r="T27" s="621"/>
      <c r="U27" s="621"/>
      <c r="V27" s="621"/>
      <c r="W27" s="621"/>
      <c r="X27" s="621"/>
      <c r="Y27" s="622"/>
      <c r="Z27" s="673">
        <v>5.9</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13420998</v>
      </c>
      <c r="BH27" s="621"/>
      <c r="BI27" s="621"/>
      <c r="BJ27" s="621"/>
      <c r="BK27" s="621"/>
      <c r="BL27" s="621"/>
      <c r="BM27" s="621"/>
      <c r="BN27" s="622"/>
      <c r="BO27" s="673">
        <v>100</v>
      </c>
      <c r="BP27" s="673"/>
      <c r="BQ27" s="673"/>
      <c r="BR27" s="673"/>
      <c r="BS27" s="626">
        <v>271241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6061044</v>
      </c>
      <c r="CS27" s="639"/>
      <c r="CT27" s="639"/>
      <c r="CU27" s="639"/>
      <c r="CV27" s="639"/>
      <c r="CW27" s="639"/>
      <c r="CX27" s="639"/>
      <c r="CY27" s="640"/>
      <c r="CZ27" s="623">
        <v>17</v>
      </c>
      <c r="DA27" s="641"/>
      <c r="DB27" s="641"/>
      <c r="DC27" s="642"/>
      <c r="DD27" s="626">
        <v>1662622</v>
      </c>
      <c r="DE27" s="639"/>
      <c r="DF27" s="639"/>
      <c r="DG27" s="639"/>
      <c r="DH27" s="639"/>
      <c r="DI27" s="639"/>
      <c r="DJ27" s="639"/>
      <c r="DK27" s="640"/>
      <c r="DL27" s="626">
        <v>1526464</v>
      </c>
      <c r="DM27" s="639"/>
      <c r="DN27" s="639"/>
      <c r="DO27" s="639"/>
      <c r="DP27" s="639"/>
      <c r="DQ27" s="639"/>
      <c r="DR27" s="639"/>
      <c r="DS27" s="639"/>
      <c r="DT27" s="639"/>
      <c r="DU27" s="639"/>
      <c r="DV27" s="640"/>
      <c r="DW27" s="643">
        <v>7.9</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63194</v>
      </c>
      <c r="S28" s="621"/>
      <c r="T28" s="621"/>
      <c r="U28" s="621"/>
      <c r="V28" s="621"/>
      <c r="W28" s="621"/>
      <c r="X28" s="621"/>
      <c r="Y28" s="622"/>
      <c r="Z28" s="673">
        <v>0.2</v>
      </c>
      <c r="AA28" s="673"/>
      <c r="AB28" s="673"/>
      <c r="AC28" s="673"/>
      <c r="AD28" s="674">
        <v>3053</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3151266</v>
      </c>
      <c r="CS28" s="621"/>
      <c r="CT28" s="621"/>
      <c r="CU28" s="621"/>
      <c r="CV28" s="621"/>
      <c r="CW28" s="621"/>
      <c r="CX28" s="621"/>
      <c r="CY28" s="622"/>
      <c r="CZ28" s="623">
        <v>8.8000000000000007</v>
      </c>
      <c r="DA28" s="641"/>
      <c r="DB28" s="641"/>
      <c r="DC28" s="642"/>
      <c r="DD28" s="626">
        <v>3031760</v>
      </c>
      <c r="DE28" s="621"/>
      <c r="DF28" s="621"/>
      <c r="DG28" s="621"/>
      <c r="DH28" s="621"/>
      <c r="DI28" s="621"/>
      <c r="DJ28" s="621"/>
      <c r="DK28" s="622"/>
      <c r="DL28" s="626">
        <v>3031760</v>
      </c>
      <c r="DM28" s="621"/>
      <c r="DN28" s="621"/>
      <c r="DO28" s="621"/>
      <c r="DP28" s="621"/>
      <c r="DQ28" s="621"/>
      <c r="DR28" s="621"/>
      <c r="DS28" s="621"/>
      <c r="DT28" s="621"/>
      <c r="DU28" s="621"/>
      <c r="DV28" s="622"/>
      <c r="DW28" s="643">
        <v>15.7</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7071</v>
      </c>
      <c r="S29" s="621"/>
      <c r="T29" s="621"/>
      <c r="U29" s="621"/>
      <c r="V29" s="621"/>
      <c r="W29" s="621"/>
      <c r="X29" s="621"/>
      <c r="Y29" s="622"/>
      <c r="Z29" s="673">
        <v>0</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57</v>
      </c>
      <c r="CG29" s="654"/>
      <c r="CH29" s="654"/>
      <c r="CI29" s="654"/>
      <c r="CJ29" s="654"/>
      <c r="CK29" s="654"/>
      <c r="CL29" s="654"/>
      <c r="CM29" s="654"/>
      <c r="CN29" s="654"/>
      <c r="CO29" s="654"/>
      <c r="CP29" s="654"/>
      <c r="CQ29" s="655"/>
      <c r="CR29" s="620">
        <v>3151266</v>
      </c>
      <c r="CS29" s="639"/>
      <c r="CT29" s="639"/>
      <c r="CU29" s="639"/>
      <c r="CV29" s="639"/>
      <c r="CW29" s="639"/>
      <c r="CX29" s="639"/>
      <c r="CY29" s="640"/>
      <c r="CZ29" s="623">
        <v>8.8000000000000007</v>
      </c>
      <c r="DA29" s="641"/>
      <c r="DB29" s="641"/>
      <c r="DC29" s="642"/>
      <c r="DD29" s="626">
        <v>3031760</v>
      </c>
      <c r="DE29" s="639"/>
      <c r="DF29" s="639"/>
      <c r="DG29" s="639"/>
      <c r="DH29" s="639"/>
      <c r="DI29" s="639"/>
      <c r="DJ29" s="639"/>
      <c r="DK29" s="640"/>
      <c r="DL29" s="626">
        <v>3031760</v>
      </c>
      <c r="DM29" s="639"/>
      <c r="DN29" s="639"/>
      <c r="DO29" s="639"/>
      <c r="DP29" s="639"/>
      <c r="DQ29" s="639"/>
      <c r="DR29" s="639"/>
      <c r="DS29" s="639"/>
      <c r="DT29" s="639"/>
      <c r="DU29" s="639"/>
      <c r="DV29" s="640"/>
      <c r="DW29" s="643">
        <v>15.7</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4075103</v>
      </c>
      <c r="S30" s="621"/>
      <c r="T30" s="621"/>
      <c r="U30" s="621"/>
      <c r="V30" s="621"/>
      <c r="W30" s="621"/>
      <c r="X30" s="621"/>
      <c r="Y30" s="622"/>
      <c r="Z30" s="673">
        <v>10.9</v>
      </c>
      <c r="AA30" s="673"/>
      <c r="AB30" s="673"/>
      <c r="AC30" s="673"/>
      <c r="AD30" s="674" t="s">
        <v>110</v>
      </c>
      <c r="AE30" s="674"/>
      <c r="AF30" s="674"/>
      <c r="AG30" s="674"/>
      <c r="AH30" s="674"/>
      <c r="AI30" s="674"/>
      <c r="AJ30" s="674"/>
      <c r="AK30" s="674"/>
      <c r="AL30" s="643" t="s">
        <v>110</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v>
      </c>
      <c r="BH30" s="687"/>
      <c r="BI30" s="687"/>
      <c r="BJ30" s="687"/>
      <c r="BK30" s="687"/>
      <c r="BL30" s="687"/>
      <c r="BM30" s="688">
        <v>94.3</v>
      </c>
      <c r="BN30" s="687"/>
      <c r="BO30" s="687"/>
      <c r="BP30" s="687"/>
      <c r="BQ30" s="689"/>
      <c r="BR30" s="686">
        <v>99</v>
      </c>
      <c r="BS30" s="687"/>
      <c r="BT30" s="687"/>
      <c r="BU30" s="687"/>
      <c r="BV30" s="687"/>
      <c r="BW30" s="687"/>
      <c r="BX30" s="688">
        <v>94.3</v>
      </c>
      <c r="BY30" s="687"/>
      <c r="BZ30" s="687"/>
      <c r="CA30" s="687"/>
      <c r="CB30" s="689"/>
      <c r="CD30" s="692"/>
      <c r="CE30" s="693"/>
      <c r="CF30" s="657" t="s">
        <v>291</v>
      </c>
      <c r="CG30" s="654"/>
      <c r="CH30" s="654"/>
      <c r="CI30" s="654"/>
      <c r="CJ30" s="654"/>
      <c r="CK30" s="654"/>
      <c r="CL30" s="654"/>
      <c r="CM30" s="654"/>
      <c r="CN30" s="654"/>
      <c r="CO30" s="654"/>
      <c r="CP30" s="654"/>
      <c r="CQ30" s="655"/>
      <c r="CR30" s="620">
        <v>2816512</v>
      </c>
      <c r="CS30" s="621"/>
      <c r="CT30" s="621"/>
      <c r="CU30" s="621"/>
      <c r="CV30" s="621"/>
      <c r="CW30" s="621"/>
      <c r="CX30" s="621"/>
      <c r="CY30" s="622"/>
      <c r="CZ30" s="623">
        <v>7.9</v>
      </c>
      <c r="DA30" s="641"/>
      <c r="DB30" s="641"/>
      <c r="DC30" s="642"/>
      <c r="DD30" s="626">
        <v>2714022</v>
      </c>
      <c r="DE30" s="621"/>
      <c r="DF30" s="621"/>
      <c r="DG30" s="621"/>
      <c r="DH30" s="621"/>
      <c r="DI30" s="621"/>
      <c r="DJ30" s="621"/>
      <c r="DK30" s="622"/>
      <c r="DL30" s="626">
        <v>2714022</v>
      </c>
      <c r="DM30" s="621"/>
      <c r="DN30" s="621"/>
      <c r="DO30" s="621"/>
      <c r="DP30" s="621"/>
      <c r="DQ30" s="621"/>
      <c r="DR30" s="621"/>
      <c r="DS30" s="621"/>
      <c r="DT30" s="621"/>
      <c r="DU30" s="621"/>
      <c r="DV30" s="622"/>
      <c r="DW30" s="643">
        <v>14.1</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1102419</v>
      </c>
      <c r="S31" s="621"/>
      <c r="T31" s="621"/>
      <c r="U31" s="621"/>
      <c r="V31" s="621"/>
      <c r="W31" s="621"/>
      <c r="X31" s="621"/>
      <c r="Y31" s="622"/>
      <c r="Z31" s="673">
        <v>3</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99.2</v>
      </c>
      <c r="BH31" s="639"/>
      <c r="BI31" s="639"/>
      <c r="BJ31" s="639"/>
      <c r="BK31" s="639"/>
      <c r="BL31" s="639"/>
      <c r="BM31" s="675">
        <v>95.2</v>
      </c>
      <c r="BN31" s="685"/>
      <c r="BO31" s="685"/>
      <c r="BP31" s="685"/>
      <c r="BQ31" s="649"/>
      <c r="BR31" s="684">
        <v>99.2</v>
      </c>
      <c r="BS31" s="639"/>
      <c r="BT31" s="639"/>
      <c r="BU31" s="639"/>
      <c r="BV31" s="639"/>
      <c r="BW31" s="639"/>
      <c r="BX31" s="675">
        <v>95.4</v>
      </c>
      <c r="BY31" s="685"/>
      <c r="BZ31" s="685"/>
      <c r="CA31" s="685"/>
      <c r="CB31" s="649"/>
      <c r="CD31" s="692"/>
      <c r="CE31" s="693"/>
      <c r="CF31" s="657" t="s">
        <v>295</v>
      </c>
      <c r="CG31" s="654"/>
      <c r="CH31" s="654"/>
      <c r="CI31" s="654"/>
      <c r="CJ31" s="654"/>
      <c r="CK31" s="654"/>
      <c r="CL31" s="654"/>
      <c r="CM31" s="654"/>
      <c r="CN31" s="654"/>
      <c r="CO31" s="654"/>
      <c r="CP31" s="654"/>
      <c r="CQ31" s="655"/>
      <c r="CR31" s="620">
        <v>334754</v>
      </c>
      <c r="CS31" s="639"/>
      <c r="CT31" s="639"/>
      <c r="CU31" s="639"/>
      <c r="CV31" s="639"/>
      <c r="CW31" s="639"/>
      <c r="CX31" s="639"/>
      <c r="CY31" s="640"/>
      <c r="CZ31" s="623">
        <v>0.9</v>
      </c>
      <c r="DA31" s="641"/>
      <c r="DB31" s="641"/>
      <c r="DC31" s="642"/>
      <c r="DD31" s="626">
        <v>317738</v>
      </c>
      <c r="DE31" s="639"/>
      <c r="DF31" s="639"/>
      <c r="DG31" s="639"/>
      <c r="DH31" s="639"/>
      <c r="DI31" s="639"/>
      <c r="DJ31" s="639"/>
      <c r="DK31" s="640"/>
      <c r="DL31" s="626">
        <v>317738</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1151876</v>
      </c>
      <c r="S32" s="621"/>
      <c r="T32" s="621"/>
      <c r="U32" s="621"/>
      <c r="V32" s="621"/>
      <c r="W32" s="621"/>
      <c r="X32" s="621"/>
      <c r="Y32" s="622"/>
      <c r="Z32" s="673">
        <v>3.1</v>
      </c>
      <c r="AA32" s="673"/>
      <c r="AB32" s="673"/>
      <c r="AC32" s="673"/>
      <c r="AD32" s="674">
        <v>1198</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v>
      </c>
      <c r="BH32" s="605"/>
      <c r="BI32" s="605"/>
      <c r="BJ32" s="605"/>
      <c r="BK32" s="605"/>
      <c r="BL32" s="605"/>
      <c r="BM32" s="668">
        <v>93.6</v>
      </c>
      <c r="BN32" s="605"/>
      <c r="BO32" s="605"/>
      <c r="BP32" s="605"/>
      <c r="BQ32" s="662"/>
      <c r="BR32" s="683">
        <v>98.9</v>
      </c>
      <c r="BS32" s="605"/>
      <c r="BT32" s="605"/>
      <c r="BU32" s="605"/>
      <c r="BV32" s="605"/>
      <c r="BW32" s="605"/>
      <c r="BX32" s="668">
        <v>93.3</v>
      </c>
      <c r="BY32" s="605"/>
      <c r="BZ32" s="605"/>
      <c r="CA32" s="605"/>
      <c r="CB32" s="662"/>
      <c r="CD32" s="694"/>
      <c r="CE32" s="695"/>
      <c r="CF32" s="657" t="s">
        <v>298</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3745100</v>
      </c>
      <c r="S33" s="621"/>
      <c r="T33" s="621"/>
      <c r="U33" s="621"/>
      <c r="V33" s="621"/>
      <c r="W33" s="621"/>
      <c r="X33" s="621"/>
      <c r="Y33" s="622"/>
      <c r="Z33" s="673">
        <v>10.1</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12045423</v>
      </c>
      <c r="CS33" s="639"/>
      <c r="CT33" s="639"/>
      <c r="CU33" s="639"/>
      <c r="CV33" s="639"/>
      <c r="CW33" s="639"/>
      <c r="CX33" s="639"/>
      <c r="CY33" s="640"/>
      <c r="CZ33" s="623">
        <v>33.799999999999997</v>
      </c>
      <c r="DA33" s="641"/>
      <c r="DB33" s="641"/>
      <c r="DC33" s="642"/>
      <c r="DD33" s="626">
        <v>8808221</v>
      </c>
      <c r="DE33" s="639"/>
      <c r="DF33" s="639"/>
      <c r="DG33" s="639"/>
      <c r="DH33" s="639"/>
      <c r="DI33" s="639"/>
      <c r="DJ33" s="639"/>
      <c r="DK33" s="640"/>
      <c r="DL33" s="626">
        <v>6666847</v>
      </c>
      <c r="DM33" s="639"/>
      <c r="DN33" s="639"/>
      <c r="DO33" s="639"/>
      <c r="DP33" s="639"/>
      <c r="DQ33" s="639"/>
      <c r="DR33" s="639"/>
      <c r="DS33" s="639"/>
      <c r="DT33" s="639"/>
      <c r="DU33" s="639"/>
      <c r="DV33" s="640"/>
      <c r="DW33" s="643">
        <v>34.6</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5184443</v>
      </c>
      <c r="CS34" s="621"/>
      <c r="CT34" s="621"/>
      <c r="CU34" s="621"/>
      <c r="CV34" s="621"/>
      <c r="CW34" s="621"/>
      <c r="CX34" s="621"/>
      <c r="CY34" s="622"/>
      <c r="CZ34" s="623">
        <v>14.5</v>
      </c>
      <c r="DA34" s="641"/>
      <c r="DB34" s="641"/>
      <c r="DC34" s="642"/>
      <c r="DD34" s="626">
        <v>4051174</v>
      </c>
      <c r="DE34" s="621"/>
      <c r="DF34" s="621"/>
      <c r="DG34" s="621"/>
      <c r="DH34" s="621"/>
      <c r="DI34" s="621"/>
      <c r="DJ34" s="621"/>
      <c r="DK34" s="622"/>
      <c r="DL34" s="626">
        <v>3041139</v>
      </c>
      <c r="DM34" s="621"/>
      <c r="DN34" s="621"/>
      <c r="DO34" s="621"/>
      <c r="DP34" s="621"/>
      <c r="DQ34" s="621"/>
      <c r="DR34" s="621"/>
      <c r="DS34" s="621"/>
      <c r="DT34" s="621"/>
      <c r="DU34" s="621"/>
      <c r="DV34" s="622"/>
      <c r="DW34" s="643">
        <v>15.8</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643000</v>
      </c>
      <c r="S35" s="621"/>
      <c r="T35" s="621"/>
      <c r="U35" s="621"/>
      <c r="V35" s="621"/>
      <c r="W35" s="621"/>
      <c r="X35" s="621"/>
      <c r="Y35" s="622"/>
      <c r="Z35" s="673">
        <v>1.7</v>
      </c>
      <c r="AA35" s="673"/>
      <c r="AB35" s="673"/>
      <c r="AC35" s="673"/>
      <c r="AD35" s="674" t="s">
        <v>110</v>
      </c>
      <c r="AE35" s="674"/>
      <c r="AF35" s="674"/>
      <c r="AG35" s="674"/>
      <c r="AH35" s="674"/>
      <c r="AI35" s="674"/>
      <c r="AJ35" s="674"/>
      <c r="AK35" s="674"/>
      <c r="AL35" s="643" t="s">
        <v>110</v>
      </c>
      <c r="AM35" s="675"/>
      <c r="AN35" s="675"/>
      <c r="AO35" s="676"/>
      <c r="AP35" s="188"/>
      <c r="AQ35" s="677" t="s">
        <v>306</v>
      </c>
      <c r="AR35" s="678"/>
      <c r="AS35" s="678"/>
      <c r="AT35" s="678"/>
      <c r="AU35" s="678"/>
      <c r="AV35" s="678"/>
      <c r="AW35" s="678"/>
      <c r="AX35" s="678"/>
      <c r="AY35" s="679"/>
      <c r="AZ35" s="670">
        <v>3656273</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254254</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228139</v>
      </c>
      <c r="CS35" s="639"/>
      <c r="CT35" s="639"/>
      <c r="CU35" s="639"/>
      <c r="CV35" s="639"/>
      <c r="CW35" s="639"/>
      <c r="CX35" s="639"/>
      <c r="CY35" s="640"/>
      <c r="CZ35" s="623">
        <v>0.6</v>
      </c>
      <c r="DA35" s="641"/>
      <c r="DB35" s="641"/>
      <c r="DC35" s="642"/>
      <c r="DD35" s="626">
        <v>163956</v>
      </c>
      <c r="DE35" s="639"/>
      <c r="DF35" s="639"/>
      <c r="DG35" s="639"/>
      <c r="DH35" s="639"/>
      <c r="DI35" s="639"/>
      <c r="DJ35" s="639"/>
      <c r="DK35" s="640"/>
      <c r="DL35" s="626">
        <v>163956</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37260428</v>
      </c>
      <c r="S36" s="661"/>
      <c r="T36" s="661"/>
      <c r="U36" s="661"/>
      <c r="V36" s="661"/>
      <c r="W36" s="661"/>
      <c r="X36" s="661"/>
      <c r="Y36" s="664"/>
      <c r="Z36" s="665">
        <v>100</v>
      </c>
      <c r="AA36" s="665"/>
      <c r="AB36" s="665"/>
      <c r="AC36" s="665"/>
      <c r="AD36" s="666">
        <v>18636231</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478351</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163503</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2074179</v>
      </c>
      <c r="CS36" s="621"/>
      <c r="CT36" s="621"/>
      <c r="CU36" s="621"/>
      <c r="CV36" s="621"/>
      <c r="CW36" s="621"/>
      <c r="CX36" s="621"/>
      <c r="CY36" s="622"/>
      <c r="CZ36" s="623">
        <v>5.8</v>
      </c>
      <c r="DA36" s="641"/>
      <c r="DB36" s="641"/>
      <c r="DC36" s="642"/>
      <c r="DD36" s="626">
        <v>1221540</v>
      </c>
      <c r="DE36" s="621"/>
      <c r="DF36" s="621"/>
      <c r="DG36" s="621"/>
      <c r="DH36" s="621"/>
      <c r="DI36" s="621"/>
      <c r="DJ36" s="621"/>
      <c r="DK36" s="622"/>
      <c r="DL36" s="626">
        <v>689765</v>
      </c>
      <c r="DM36" s="621"/>
      <c r="DN36" s="621"/>
      <c r="DO36" s="621"/>
      <c r="DP36" s="621"/>
      <c r="DQ36" s="621"/>
      <c r="DR36" s="621"/>
      <c r="DS36" s="621"/>
      <c r="DT36" s="621"/>
      <c r="DU36" s="621"/>
      <c r="DV36" s="622"/>
      <c r="DW36" s="643">
        <v>3.6</v>
      </c>
      <c r="DX36" s="644"/>
      <c r="DY36" s="644"/>
      <c r="DZ36" s="644"/>
      <c r="EA36" s="644"/>
      <c r="EB36" s="644"/>
      <c r="EC36" s="645"/>
    </row>
    <row r="37" spans="2:133" ht="11.25" customHeight="1">
      <c r="AQ37" s="646" t="s">
        <v>313</v>
      </c>
      <c r="AR37" s="647"/>
      <c r="AS37" s="647"/>
      <c r="AT37" s="647"/>
      <c r="AU37" s="647"/>
      <c r="AV37" s="647"/>
      <c r="AW37" s="647"/>
      <c r="AX37" s="647"/>
      <c r="AY37" s="648"/>
      <c r="AZ37" s="620">
        <v>35576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9698</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140943</v>
      </c>
      <c r="CS37" s="639"/>
      <c r="CT37" s="639"/>
      <c r="CU37" s="639"/>
      <c r="CV37" s="639"/>
      <c r="CW37" s="639"/>
      <c r="CX37" s="639"/>
      <c r="CY37" s="640"/>
      <c r="CZ37" s="623">
        <v>0.4</v>
      </c>
      <c r="DA37" s="641"/>
      <c r="DB37" s="641"/>
      <c r="DC37" s="642"/>
      <c r="DD37" s="626">
        <v>119725</v>
      </c>
      <c r="DE37" s="639"/>
      <c r="DF37" s="639"/>
      <c r="DG37" s="639"/>
      <c r="DH37" s="639"/>
      <c r="DI37" s="639"/>
      <c r="DJ37" s="639"/>
      <c r="DK37" s="640"/>
      <c r="DL37" s="626">
        <v>115032</v>
      </c>
      <c r="DM37" s="639"/>
      <c r="DN37" s="639"/>
      <c r="DO37" s="639"/>
      <c r="DP37" s="639"/>
      <c r="DQ37" s="639"/>
      <c r="DR37" s="639"/>
      <c r="DS37" s="639"/>
      <c r="DT37" s="639"/>
      <c r="DU37" s="639"/>
      <c r="DV37" s="640"/>
      <c r="DW37" s="643">
        <v>0.6</v>
      </c>
      <c r="DX37" s="644"/>
      <c r="DY37" s="644"/>
      <c r="DZ37" s="644"/>
      <c r="EA37" s="644"/>
      <c r="EB37" s="644"/>
      <c r="EC37" s="645"/>
    </row>
    <row r="38" spans="2:133" ht="11.25" customHeight="1">
      <c r="AQ38" s="646" t="s">
        <v>316</v>
      </c>
      <c r="AR38" s="647"/>
      <c r="AS38" s="647"/>
      <c r="AT38" s="647"/>
      <c r="AU38" s="647"/>
      <c r="AV38" s="647"/>
      <c r="AW38" s="647"/>
      <c r="AX38" s="647"/>
      <c r="AY38" s="648"/>
      <c r="AZ38" s="620">
        <v>11156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15915</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3609541</v>
      </c>
      <c r="CS38" s="621"/>
      <c r="CT38" s="621"/>
      <c r="CU38" s="621"/>
      <c r="CV38" s="621"/>
      <c r="CW38" s="621"/>
      <c r="CX38" s="621"/>
      <c r="CY38" s="622"/>
      <c r="CZ38" s="623">
        <v>10.1</v>
      </c>
      <c r="DA38" s="641"/>
      <c r="DB38" s="641"/>
      <c r="DC38" s="642"/>
      <c r="DD38" s="626">
        <v>3060188</v>
      </c>
      <c r="DE38" s="621"/>
      <c r="DF38" s="621"/>
      <c r="DG38" s="621"/>
      <c r="DH38" s="621"/>
      <c r="DI38" s="621"/>
      <c r="DJ38" s="621"/>
      <c r="DK38" s="622"/>
      <c r="DL38" s="626">
        <v>2771987</v>
      </c>
      <c r="DM38" s="621"/>
      <c r="DN38" s="621"/>
      <c r="DO38" s="621"/>
      <c r="DP38" s="621"/>
      <c r="DQ38" s="621"/>
      <c r="DR38" s="621"/>
      <c r="DS38" s="621"/>
      <c r="DT38" s="621"/>
      <c r="DU38" s="621"/>
      <c r="DV38" s="622"/>
      <c r="DW38" s="643">
        <v>14.4</v>
      </c>
      <c r="DX38" s="644"/>
      <c r="DY38" s="644"/>
      <c r="DZ38" s="644"/>
      <c r="EA38" s="644"/>
      <c r="EB38" s="644"/>
      <c r="EC38" s="645"/>
    </row>
    <row r="39" spans="2:133" ht="11.25" customHeight="1">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95</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348681</v>
      </c>
      <c r="CS39" s="639"/>
      <c r="CT39" s="639"/>
      <c r="CU39" s="639"/>
      <c r="CV39" s="639"/>
      <c r="CW39" s="639"/>
      <c r="CX39" s="639"/>
      <c r="CY39" s="640"/>
      <c r="CZ39" s="623">
        <v>1</v>
      </c>
      <c r="DA39" s="641"/>
      <c r="DB39" s="641"/>
      <c r="DC39" s="642"/>
      <c r="DD39" s="626">
        <v>303515</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625534</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129</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600440</v>
      </c>
      <c r="CS40" s="621"/>
      <c r="CT40" s="621"/>
      <c r="CU40" s="621"/>
      <c r="CV40" s="621"/>
      <c r="CW40" s="621"/>
      <c r="CX40" s="621"/>
      <c r="CY40" s="622"/>
      <c r="CZ40" s="623">
        <v>1.7</v>
      </c>
      <c r="DA40" s="641"/>
      <c r="DB40" s="641"/>
      <c r="DC40" s="642"/>
      <c r="DD40" s="626">
        <v>7848</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2505656</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338</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7376599</v>
      </c>
      <c r="CS42" s="621"/>
      <c r="CT42" s="621"/>
      <c r="CU42" s="621"/>
      <c r="CV42" s="621"/>
      <c r="CW42" s="621"/>
      <c r="CX42" s="621"/>
      <c r="CY42" s="622"/>
      <c r="CZ42" s="623">
        <v>20.7</v>
      </c>
      <c r="DA42" s="624"/>
      <c r="DB42" s="624"/>
      <c r="DC42" s="625"/>
      <c r="DD42" s="626">
        <v>1247913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85763</v>
      </c>
      <c r="CS43" s="639"/>
      <c r="CT43" s="639"/>
      <c r="CU43" s="639"/>
      <c r="CV43" s="639"/>
      <c r="CW43" s="639"/>
      <c r="CX43" s="639"/>
      <c r="CY43" s="640"/>
      <c r="CZ43" s="623">
        <v>0.2</v>
      </c>
      <c r="DA43" s="641"/>
      <c r="DB43" s="641"/>
      <c r="DC43" s="642"/>
      <c r="DD43" s="626">
        <v>85763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7361915</v>
      </c>
      <c r="CS44" s="621"/>
      <c r="CT44" s="621"/>
      <c r="CU44" s="621"/>
      <c r="CV44" s="621"/>
      <c r="CW44" s="621"/>
      <c r="CX44" s="621"/>
      <c r="CY44" s="622"/>
      <c r="CZ44" s="623">
        <v>20.7</v>
      </c>
      <c r="DA44" s="624"/>
      <c r="DB44" s="624"/>
      <c r="DC44" s="625"/>
      <c r="DD44" s="626">
        <v>1247722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1359332</v>
      </c>
      <c r="CS45" s="639"/>
      <c r="CT45" s="639"/>
      <c r="CU45" s="639"/>
      <c r="CV45" s="639"/>
      <c r="CW45" s="639"/>
      <c r="CX45" s="639"/>
      <c r="CY45" s="640"/>
      <c r="CZ45" s="623">
        <v>3.8</v>
      </c>
      <c r="DA45" s="641"/>
      <c r="DB45" s="641"/>
      <c r="DC45" s="642"/>
      <c r="DD45" s="626">
        <v>189966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5956991</v>
      </c>
      <c r="CS46" s="621"/>
      <c r="CT46" s="621"/>
      <c r="CU46" s="621"/>
      <c r="CV46" s="621"/>
      <c r="CW46" s="621"/>
      <c r="CX46" s="621"/>
      <c r="CY46" s="622"/>
      <c r="CZ46" s="623">
        <v>16.7</v>
      </c>
      <c r="DA46" s="624"/>
      <c r="DB46" s="624"/>
      <c r="DC46" s="625"/>
      <c r="DD46" s="626">
        <v>1050801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14684</v>
      </c>
      <c r="CS47" s="639"/>
      <c r="CT47" s="639"/>
      <c r="CU47" s="639"/>
      <c r="CV47" s="639"/>
      <c r="CW47" s="639"/>
      <c r="CX47" s="639"/>
      <c r="CY47" s="640"/>
      <c r="CZ47" s="623">
        <v>0</v>
      </c>
      <c r="DA47" s="641"/>
      <c r="DB47" s="641"/>
      <c r="DC47" s="642"/>
      <c r="DD47" s="626">
        <v>191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35635724</v>
      </c>
      <c r="CS49" s="605"/>
      <c r="CT49" s="605"/>
      <c r="CU49" s="605"/>
      <c r="CV49" s="605"/>
      <c r="CW49" s="605"/>
      <c r="CX49" s="605"/>
      <c r="CY49" s="606"/>
      <c r="CZ49" s="607">
        <v>100</v>
      </c>
      <c r="DA49" s="608"/>
      <c r="DB49" s="608"/>
      <c r="DC49" s="609"/>
      <c r="DD49" s="610">
        <v>21357711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343</v>
      </c>
      <c r="DK2" s="1141"/>
      <c r="DL2" s="1141"/>
      <c r="DM2" s="1141"/>
      <c r="DN2" s="1141"/>
      <c r="DO2" s="1142"/>
      <c r="DP2" s="202"/>
      <c r="DQ2" s="1140" t="s">
        <v>344</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3" t="s">
        <v>345</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5" t="s">
        <v>347</v>
      </c>
      <c r="B5" s="1026"/>
      <c r="C5" s="1026"/>
      <c r="D5" s="1026"/>
      <c r="E5" s="1026"/>
      <c r="F5" s="1026"/>
      <c r="G5" s="1026"/>
      <c r="H5" s="1026"/>
      <c r="I5" s="1026"/>
      <c r="J5" s="1026"/>
      <c r="K5" s="1026"/>
      <c r="L5" s="1026"/>
      <c r="M5" s="1026"/>
      <c r="N5" s="1026"/>
      <c r="O5" s="1026"/>
      <c r="P5" s="1027"/>
      <c r="Q5" s="1031" t="s">
        <v>348</v>
      </c>
      <c r="R5" s="1032"/>
      <c r="S5" s="1032"/>
      <c r="T5" s="1032"/>
      <c r="U5" s="1033"/>
      <c r="V5" s="1031" t="s">
        <v>349</v>
      </c>
      <c r="W5" s="1032"/>
      <c r="X5" s="1032"/>
      <c r="Y5" s="1032"/>
      <c r="Z5" s="1033"/>
      <c r="AA5" s="1031" t="s">
        <v>350</v>
      </c>
      <c r="AB5" s="1032"/>
      <c r="AC5" s="1032"/>
      <c r="AD5" s="1032"/>
      <c r="AE5" s="1032"/>
      <c r="AF5" s="1143" t="s">
        <v>351</v>
      </c>
      <c r="AG5" s="1032"/>
      <c r="AH5" s="1032"/>
      <c r="AI5" s="1032"/>
      <c r="AJ5" s="1047"/>
      <c r="AK5" s="1032" t="s">
        <v>352</v>
      </c>
      <c r="AL5" s="1032"/>
      <c r="AM5" s="1032"/>
      <c r="AN5" s="1032"/>
      <c r="AO5" s="1033"/>
      <c r="AP5" s="1031" t="s">
        <v>353</v>
      </c>
      <c r="AQ5" s="1032"/>
      <c r="AR5" s="1032"/>
      <c r="AS5" s="1032"/>
      <c r="AT5" s="1033"/>
      <c r="AU5" s="1031" t="s">
        <v>354</v>
      </c>
      <c r="AV5" s="1032"/>
      <c r="AW5" s="1032"/>
      <c r="AX5" s="1032"/>
      <c r="AY5" s="1047"/>
      <c r="AZ5" s="209"/>
      <c r="BA5" s="209"/>
      <c r="BB5" s="209"/>
      <c r="BC5" s="209"/>
      <c r="BD5" s="209"/>
      <c r="BE5" s="210"/>
      <c r="BF5" s="210"/>
      <c r="BG5" s="210"/>
      <c r="BH5" s="210"/>
      <c r="BI5" s="210"/>
      <c r="BJ5" s="210"/>
      <c r="BK5" s="210"/>
      <c r="BL5" s="210"/>
      <c r="BM5" s="210"/>
      <c r="BN5" s="210"/>
      <c r="BO5" s="210"/>
      <c r="BP5" s="210"/>
      <c r="BQ5" s="1025" t="s">
        <v>355</v>
      </c>
      <c r="BR5" s="1026"/>
      <c r="BS5" s="1026"/>
      <c r="BT5" s="1026"/>
      <c r="BU5" s="1026"/>
      <c r="BV5" s="1026"/>
      <c r="BW5" s="1026"/>
      <c r="BX5" s="1026"/>
      <c r="BY5" s="1026"/>
      <c r="BZ5" s="1026"/>
      <c r="CA5" s="1026"/>
      <c r="CB5" s="1026"/>
      <c r="CC5" s="1026"/>
      <c r="CD5" s="1026"/>
      <c r="CE5" s="1026"/>
      <c r="CF5" s="1026"/>
      <c r="CG5" s="1027"/>
      <c r="CH5" s="1031" t="s">
        <v>356</v>
      </c>
      <c r="CI5" s="1032"/>
      <c r="CJ5" s="1032"/>
      <c r="CK5" s="1032"/>
      <c r="CL5" s="1033"/>
      <c r="CM5" s="1031" t="s">
        <v>357</v>
      </c>
      <c r="CN5" s="1032"/>
      <c r="CO5" s="1032"/>
      <c r="CP5" s="1032"/>
      <c r="CQ5" s="1033"/>
      <c r="CR5" s="1031" t="s">
        <v>358</v>
      </c>
      <c r="CS5" s="1032"/>
      <c r="CT5" s="1032"/>
      <c r="CU5" s="1032"/>
      <c r="CV5" s="1033"/>
      <c r="CW5" s="1031" t="s">
        <v>359</v>
      </c>
      <c r="CX5" s="1032"/>
      <c r="CY5" s="1032"/>
      <c r="CZ5" s="1032"/>
      <c r="DA5" s="1033"/>
      <c r="DB5" s="1031" t="s">
        <v>360</v>
      </c>
      <c r="DC5" s="1032"/>
      <c r="DD5" s="1032"/>
      <c r="DE5" s="1032"/>
      <c r="DF5" s="1033"/>
      <c r="DG5" s="1128" t="s">
        <v>361</v>
      </c>
      <c r="DH5" s="1129"/>
      <c r="DI5" s="1129"/>
      <c r="DJ5" s="1129"/>
      <c r="DK5" s="1130"/>
      <c r="DL5" s="1128" t="s">
        <v>362</v>
      </c>
      <c r="DM5" s="1129"/>
      <c r="DN5" s="1129"/>
      <c r="DO5" s="1129"/>
      <c r="DP5" s="1130"/>
      <c r="DQ5" s="1031" t="s">
        <v>363</v>
      </c>
      <c r="DR5" s="1032"/>
      <c r="DS5" s="1032"/>
      <c r="DT5" s="1032"/>
      <c r="DU5" s="1033"/>
      <c r="DV5" s="1031" t="s">
        <v>354</v>
      </c>
      <c r="DW5" s="1032"/>
      <c r="DX5" s="1032"/>
      <c r="DY5" s="1032"/>
      <c r="DZ5" s="1047"/>
      <c r="EA5" s="207"/>
    </row>
    <row r="6" spans="1:131" s="208"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4"/>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1"/>
      <c r="DH6" s="1132"/>
      <c r="DI6" s="1132"/>
      <c r="DJ6" s="1132"/>
      <c r="DK6" s="1133"/>
      <c r="DL6" s="1131"/>
      <c r="DM6" s="1132"/>
      <c r="DN6" s="1132"/>
      <c r="DO6" s="1132"/>
      <c r="DP6" s="1133"/>
      <c r="DQ6" s="1034"/>
      <c r="DR6" s="1035"/>
      <c r="DS6" s="1035"/>
      <c r="DT6" s="1035"/>
      <c r="DU6" s="1036"/>
      <c r="DV6" s="1034"/>
      <c r="DW6" s="1035"/>
      <c r="DX6" s="1035"/>
      <c r="DY6" s="1035"/>
      <c r="DZ6" s="1048"/>
      <c r="EA6" s="207"/>
    </row>
    <row r="7" spans="1:131" s="208" customFormat="1" ht="26.25" customHeight="1" thickTop="1">
      <c r="A7" s="211">
        <v>1</v>
      </c>
      <c r="B7" s="1080" t="s">
        <v>364</v>
      </c>
      <c r="C7" s="1081"/>
      <c r="D7" s="1081"/>
      <c r="E7" s="1081"/>
      <c r="F7" s="1081"/>
      <c r="G7" s="1081"/>
      <c r="H7" s="1081"/>
      <c r="I7" s="1081"/>
      <c r="J7" s="1081"/>
      <c r="K7" s="1081"/>
      <c r="L7" s="1081"/>
      <c r="M7" s="1081"/>
      <c r="N7" s="1081"/>
      <c r="O7" s="1081"/>
      <c r="P7" s="1082"/>
      <c r="Q7" s="1134">
        <v>36809</v>
      </c>
      <c r="R7" s="1135"/>
      <c r="S7" s="1135"/>
      <c r="T7" s="1135"/>
      <c r="U7" s="1135"/>
      <c r="V7" s="1135">
        <v>35214</v>
      </c>
      <c r="W7" s="1135"/>
      <c r="X7" s="1135"/>
      <c r="Y7" s="1135"/>
      <c r="Z7" s="1135"/>
      <c r="AA7" s="1135">
        <v>1595</v>
      </c>
      <c r="AB7" s="1135"/>
      <c r="AC7" s="1135"/>
      <c r="AD7" s="1135"/>
      <c r="AE7" s="1136"/>
      <c r="AF7" s="1137">
        <v>113</v>
      </c>
      <c r="AG7" s="1138"/>
      <c r="AH7" s="1138"/>
      <c r="AI7" s="1138"/>
      <c r="AJ7" s="1139"/>
      <c r="AK7" s="1121">
        <v>4068</v>
      </c>
      <c r="AL7" s="1122"/>
      <c r="AM7" s="1122"/>
      <c r="AN7" s="1122"/>
      <c r="AO7" s="1122"/>
      <c r="AP7" s="1122">
        <v>34690</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558</v>
      </c>
      <c r="BT7" s="1126"/>
      <c r="BU7" s="1126"/>
      <c r="BV7" s="1126"/>
      <c r="BW7" s="1126"/>
      <c r="BX7" s="1126"/>
      <c r="BY7" s="1126"/>
      <c r="BZ7" s="1126"/>
      <c r="CA7" s="1126"/>
      <c r="CB7" s="1126"/>
      <c r="CC7" s="1126"/>
      <c r="CD7" s="1126"/>
      <c r="CE7" s="1126"/>
      <c r="CF7" s="1126"/>
      <c r="CG7" s="1127"/>
      <c r="CH7" s="1118">
        <v>2</v>
      </c>
      <c r="CI7" s="1119"/>
      <c r="CJ7" s="1119"/>
      <c r="CK7" s="1119"/>
      <c r="CL7" s="1120"/>
      <c r="CM7" s="1118">
        <v>101</v>
      </c>
      <c r="CN7" s="1119"/>
      <c r="CO7" s="1119"/>
      <c r="CP7" s="1119"/>
      <c r="CQ7" s="1120"/>
      <c r="CR7" s="1118">
        <v>5</v>
      </c>
      <c r="CS7" s="1119"/>
      <c r="CT7" s="1119"/>
      <c r="CU7" s="1119"/>
      <c r="CV7" s="1120"/>
      <c r="CW7" s="1118" t="s">
        <v>563</v>
      </c>
      <c r="CX7" s="1119"/>
      <c r="CY7" s="1119"/>
      <c r="CZ7" s="1119"/>
      <c r="DA7" s="1120"/>
      <c r="DB7" s="1118" t="s">
        <v>564</v>
      </c>
      <c r="DC7" s="1119"/>
      <c r="DD7" s="1119"/>
      <c r="DE7" s="1119"/>
      <c r="DF7" s="1120"/>
      <c r="DG7" s="1118">
        <v>590</v>
      </c>
      <c r="DH7" s="1119"/>
      <c r="DI7" s="1119"/>
      <c r="DJ7" s="1119"/>
      <c r="DK7" s="1120"/>
      <c r="DL7" s="1118" t="s">
        <v>564</v>
      </c>
      <c r="DM7" s="1119"/>
      <c r="DN7" s="1119"/>
      <c r="DO7" s="1119"/>
      <c r="DP7" s="1120"/>
      <c r="DQ7" s="1118">
        <v>575</v>
      </c>
      <c r="DR7" s="1119"/>
      <c r="DS7" s="1119"/>
      <c r="DT7" s="1119"/>
      <c r="DU7" s="1120"/>
      <c r="DV7" s="1145"/>
      <c r="DW7" s="1146"/>
      <c r="DX7" s="1146"/>
      <c r="DY7" s="1146"/>
      <c r="DZ7" s="1147"/>
      <c r="EA7" s="207"/>
    </row>
    <row r="8" spans="1:131" s="208" customFormat="1" ht="26.25" customHeight="1">
      <c r="A8" s="214">
        <v>2</v>
      </c>
      <c r="B8" s="1067" t="s">
        <v>365</v>
      </c>
      <c r="C8" s="1068"/>
      <c r="D8" s="1068"/>
      <c r="E8" s="1068"/>
      <c r="F8" s="1068"/>
      <c r="G8" s="1068"/>
      <c r="H8" s="1068"/>
      <c r="I8" s="1068"/>
      <c r="J8" s="1068"/>
      <c r="K8" s="1068"/>
      <c r="L8" s="1068"/>
      <c r="M8" s="1068"/>
      <c r="N8" s="1068"/>
      <c r="O8" s="1068"/>
      <c r="P8" s="1069"/>
      <c r="Q8" s="1073">
        <v>7</v>
      </c>
      <c r="R8" s="1074"/>
      <c r="S8" s="1074"/>
      <c r="T8" s="1074"/>
      <c r="U8" s="1074"/>
      <c r="V8" s="1074">
        <v>6</v>
      </c>
      <c r="W8" s="1074"/>
      <c r="X8" s="1074"/>
      <c r="Y8" s="1074"/>
      <c r="Z8" s="1074"/>
      <c r="AA8" s="1074">
        <v>1</v>
      </c>
      <c r="AB8" s="1074"/>
      <c r="AC8" s="1074"/>
      <c r="AD8" s="1074"/>
      <c r="AE8" s="1075"/>
      <c r="AF8" s="1049">
        <v>1</v>
      </c>
      <c r="AG8" s="1050"/>
      <c r="AH8" s="1050"/>
      <c r="AI8" s="1050"/>
      <c r="AJ8" s="1051"/>
      <c r="AK8" s="1116">
        <v>0</v>
      </c>
      <c r="AL8" s="1117"/>
      <c r="AM8" s="1117"/>
      <c r="AN8" s="1117"/>
      <c r="AO8" s="1117"/>
      <c r="AP8" s="1117">
        <v>5</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4" t="s">
        <v>559</v>
      </c>
      <c r="BT8" s="1045"/>
      <c r="BU8" s="1045"/>
      <c r="BV8" s="1045"/>
      <c r="BW8" s="1045"/>
      <c r="BX8" s="1045"/>
      <c r="BY8" s="1045"/>
      <c r="BZ8" s="1045"/>
      <c r="CA8" s="1045"/>
      <c r="CB8" s="1045"/>
      <c r="CC8" s="1045"/>
      <c r="CD8" s="1045"/>
      <c r="CE8" s="1045"/>
      <c r="CF8" s="1045"/>
      <c r="CG8" s="1046"/>
      <c r="CH8" s="1019">
        <v>48</v>
      </c>
      <c r="CI8" s="1020"/>
      <c r="CJ8" s="1020"/>
      <c r="CK8" s="1020"/>
      <c r="CL8" s="1021"/>
      <c r="CM8" s="1019">
        <v>452</v>
      </c>
      <c r="CN8" s="1020"/>
      <c r="CO8" s="1020"/>
      <c r="CP8" s="1020"/>
      <c r="CQ8" s="1021"/>
      <c r="CR8" s="1019">
        <v>1681</v>
      </c>
      <c r="CS8" s="1020"/>
      <c r="CT8" s="1020"/>
      <c r="CU8" s="1020"/>
      <c r="CV8" s="1021"/>
      <c r="CW8" s="1019" t="s">
        <v>565</v>
      </c>
      <c r="CX8" s="1020"/>
      <c r="CY8" s="1020"/>
      <c r="CZ8" s="1020"/>
      <c r="DA8" s="1021"/>
      <c r="DB8" s="1019" t="s">
        <v>549</v>
      </c>
      <c r="DC8" s="1020"/>
      <c r="DD8" s="1020"/>
      <c r="DE8" s="1020"/>
      <c r="DF8" s="1021"/>
      <c r="DG8" s="1019" t="s">
        <v>549</v>
      </c>
      <c r="DH8" s="1020"/>
      <c r="DI8" s="1020"/>
      <c r="DJ8" s="1020"/>
      <c r="DK8" s="1021"/>
      <c r="DL8" s="1019" t="s">
        <v>565</v>
      </c>
      <c r="DM8" s="1020"/>
      <c r="DN8" s="1020"/>
      <c r="DO8" s="1020"/>
      <c r="DP8" s="1021"/>
      <c r="DQ8" s="1019" t="s">
        <v>565</v>
      </c>
      <c r="DR8" s="1020"/>
      <c r="DS8" s="1020"/>
      <c r="DT8" s="1020"/>
      <c r="DU8" s="1021"/>
      <c r="DV8" s="1022"/>
      <c r="DW8" s="1023"/>
      <c r="DX8" s="1023"/>
      <c r="DY8" s="1023"/>
      <c r="DZ8" s="1024"/>
      <c r="EA8" s="207"/>
    </row>
    <row r="9" spans="1:131" s="208" customFormat="1" ht="26.25" customHeight="1">
      <c r="A9" s="214">
        <v>3</v>
      </c>
      <c r="B9" s="1067" t="s">
        <v>366</v>
      </c>
      <c r="C9" s="1068"/>
      <c r="D9" s="1068"/>
      <c r="E9" s="1068"/>
      <c r="F9" s="1068"/>
      <c r="G9" s="1068"/>
      <c r="H9" s="1068"/>
      <c r="I9" s="1068"/>
      <c r="J9" s="1068"/>
      <c r="K9" s="1068"/>
      <c r="L9" s="1068"/>
      <c r="M9" s="1068"/>
      <c r="N9" s="1068"/>
      <c r="O9" s="1068"/>
      <c r="P9" s="1069"/>
      <c r="Q9" s="1073">
        <v>11</v>
      </c>
      <c r="R9" s="1074"/>
      <c r="S9" s="1074"/>
      <c r="T9" s="1074"/>
      <c r="U9" s="1074"/>
      <c r="V9" s="1074">
        <v>6</v>
      </c>
      <c r="W9" s="1074"/>
      <c r="X9" s="1074"/>
      <c r="Y9" s="1074"/>
      <c r="Z9" s="1074"/>
      <c r="AA9" s="1074">
        <v>5</v>
      </c>
      <c r="AB9" s="1074"/>
      <c r="AC9" s="1074"/>
      <c r="AD9" s="1074"/>
      <c r="AE9" s="1075"/>
      <c r="AF9" s="1049">
        <v>5</v>
      </c>
      <c r="AG9" s="1050"/>
      <c r="AH9" s="1050"/>
      <c r="AI9" s="1050"/>
      <c r="AJ9" s="1051"/>
      <c r="AK9" s="1116" t="s">
        <v>547</v>
      </c>
      <c r="AL9" s="1117"/>
      <c r="AM9" s="1117"/>
      <c r="AN9" s="1117"/>
      <c r="AO9" s="1117"/>
      <c r="AP9" s="1117" t="s">
        <v>547</v>
      </c>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7"/>
    </row>
    <row r="10" spans="1:131" s="208" customFormat="1" ht="26.25" customHeight="1">
      <c r="A10" s="214">
        <v>4</v>
      </c>
      <c r="B10" s="1067" t="s">
        <v>367</v>
      </c>
      <c r="C10" s="1068"/>
      <c r="D10" s="1068"/>
      <c r="E10" s="1068"/>
      <c r="F10" s="1068"/>
      <c r="G10" s="1068"/>
      <c r="H10" s="1068"/>
      <c r="I10" s="1068"/>
      <c r="J10" s="1068"/>
      <c r="K10" s="1068"/>
      <c r="L10" s="1068"/>
      <c r="M10" s="1068"/>
      <c r="N10" s="1068"/>
      <c r="O10" s="1068"/>
      <c r="P10" s="1069"/>
      <c r="Q10" s="1073">
        <v>371</v>
      </c>
      <c r="R10" s="1074"/>
      <c r="S10" s="1074"/>
      <c r="T10" s="1074"/>
      <c r="U10" s="1074"/>
      <c r="V10" s="1074">
        <v>367</v>
      </c>
      <c r="W10" s="1074"/>
      <c r="X10" s="1074"/>
      <c r="Y10" s="1074"/>
      <c r="Z10" s="1074"/>
      <c r="AA10" s="1074">
        <v>4</v>
      </c>
      <c r="AB10" s="1074"/>
      <c r="AC10" s="1074"/>
      <c r="AD10" s="1074"/>
      <c r="AE10" s="1075"/>
      <c r="AF10" s="1049">
        <v>4</v>
      </c>
      <c r="AG10" s="1050"/>
      <c r="AH10" s="1050"/>
      <c r="AI10" s="1050"/>
      <c r="AJ10" s="1051"/>
      <c r="AK10" s="1116">
        <v>3</v>
      </c>
      <c r="AL10" s="1117"/>
      <c r="AM10" s="1117"/>
      <c r="AN10" s="1117"/>
      <c r="AO10" s="1117"/>
      <c r="AP10" s="1117" t="s">
        <v>547</v>
      </c>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c r="A11" s="214">
        <v>5</v>
      </c>
      <c r="B11" s="1067" t="s">
        <v>368</v>
      </c>
      <c r="C11" s="1068"/>
      <c r="D11" s="1068"/>
      <c r="E11" s="1068"/>
      <c r="F11" s="1068"/>
      <c r="G11" s="1068"/>
      <c r="H11" s="1068"/>
      <c r="I11" s="1068"/>
      <c r="J11" s="1068"/>
      <c r="K11" s="1068"/>
      <c r="L11" s="1068"/>
      <c r="M11" s="1068"/>
      <c r="N11" s="1068"/>
      <c r="O11" s="1068"/>
      <c r="P11" s="1069"/>
      <c r="Q11" s="1073">
        <v>10</v>
      </c>
      <c r="R11" s="1074"/>
      <c r="S11" s="1074"/>
      <c r="T11" s="1074"/>
      <c r="U11" s="1074"/>
      <c r="V11" s="1074">
        <v>10</v>
      </c>
      <c r="W11" s="1074"/>
      <c r="X11" s="1074"/>
      <c r="Y11" s="1074"/>
      <c r="Z11" s="1074"/>
      <c r="AA11" s="1074" t="s">
        <v>547</v>
      </c>
      <c r="AB11" s="1074"/>
      <c r="AC11" s="1074"/>
      <c r="AD11" s="1074"/>
      <c r="AE11" s="1075"/>
      <c r="AF11" s="1049" t="s">
        <v>110</v>
      </c>
      <c r="AG11" s="1050"/>
      <c r="AH11" s="1050"/>
      <c r="AI11" s="1050"/>
      <c r="AJ11" s="1051"/>
      <c r="AK11" s="1116">
        <v>8</v>
      </c>
      <c r="AL11" s="1117"/>
      <c r="AM11" s="1117"/>
      <c r="AN11" s="1117"/>
      <c r="AO11" s="1117"/>
      <c r="AP11" s="1117" t="s">
        <v>547</v>
      </c>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c r="A12" s="214">
        <v>6</v>
      </c>
      <c r="B12" s="1067" t="s">
        <v>369</v>
      </c>
      <c r="C12" s="1068"/>
      <c r="D12" s="1068"/>
      <c r="E12" s="1068"/>
      <c r="F12" s="1068"/>
      <c r="G12" s="1068"/>
      <c r="H12" s="1068"/>
      <c r="I12" s="1068"/>
      <c r="J12" s="1068"/>
      <c r="K12" s="1068"/>
      <c r="L12" s="1068"/>
      <c r="M12" s="1068"/>
      <c r="N12" s="1068"/>
      <c r="O12" s="1068"/>
      <c r="P12" s="1069"/>
      <c r="Q12" s="1073">
        <v>48</v>
      </c>
      <c r="R12" s="1074"/>
      <c r="S12" s="1074"/>
      <c r="T12" s="1074"/>
      <c r="U12" s="1074"/>
      <c r="V12" s="1074">
        <v>36</v>
      </c>
      <c r="W12" s="1074"/>
      <c r="X12" s="1074"/>
      <c r="Y12" s="1074"/>
      <c r="Z12" s="1074"/>
      <c r="AA12" s="1074">
        <v>12</v>
      </c>
      <c r="AB12" s="1074"/>
      <c r="AC12" s="1074"/>
      <c r="AD12" s="1074"/>
      <c r="AE12" s="1075"/>
      <c r="AF12" s="1049">
        <v>12</v>
      </c>
      <c r="AG12" s="1050"/>
      <c r="AH12" s="1050"/>
      <c r="AI12" s="1050"/>
      <c r="AJ12" s="1051"/>
      <c r="AK12" s="1116">
        <v>7</v>
      </c>
      <c r="AL12" s="1117"/>
      <c r="AM12" s="1117"/>
      <c r="AN12" s="1117"/>
      <c r="AO12" s="1117"/>
      <c r="AP12" s="1117" t="s">
        <v>547</v>
      </c>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c r="A13" s="214">
        <v>7</v>
      </c>
      <c r="B13" s="1067" t="s">
        <v>370</v>
      </c>
      <c r="C13" s="1068"/>
      <c r="D13" s="1068"/>
      <c r="E13" s="1068"/>
      <c r="F13" s="1068"/>
      <c r="G13" s="1068"/>
      <c r="H13" s="1068"/>
      <c r="I13" s="1068"/>
      <c r="J13" s="1068"/>
      <c r="K13" s="1068"/>
      <c r="L13" s="1068"/>
      <c r="M13" s="1068"/>
      <c r="N13" s="1068"/>
      <c r="O13" s="1068"/>
      <c r="P13" s="1069"/>
      <c r="Q13" s="1073">
        <v>7</v>
      </c>
      <c r="R13" s="1074"/>
      <c r="S13" s="1074"/>
      <c r="T13" s="1074"/>
      <c r="U13" s="1074"/>
      <c r="V13" s="1074">
        <v>5</v>
      </c>
      <c r="W13" s="1074"/>
      <c r="X13" s="1074"/>
      <c r="Y13" s="1074"/>
      <c r="Z13" s="1074"/>
      <c r="AA13" s="1074">
        <v>2</v>
      </c>
      <c r="AB13" s="1074"/>
      <c r="AC13" s="1074"/>
      <c r="AD13" s="1074"/>
      <c r="AE13" s="1075"/>
      <c r="AF13" s="1049">
        <v>2</v>
      </c>
      <c r="AG13" s="1050"/>
      <c r="AH13" s="1050"/>
      <c r="AI13" s="1050"/>
      <c r="AJ13" s="1051"/>
      <c r="AK13" s="1116" t="s">
        <v>547</v>
      </c>
      <c r="AL13" s="1117"/>
      <c r="AM13" s="1117"/>
      <c r="AN13" s="1117"/>
      <c r="AO13" s="1117"/>
      <c r="AP13" s="1117" t="s">
        <v>547</v>
      </c>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c r="A14" s="214">
        <v>8</v>
      </c>
      <c r="B14" s="1067" t="s">
        <v>371</v>
      </c>
      <c r="C14" s="1068"/>
      <c r="D14" s="1068"/>
      <c r="E14" s="1068"/>
      <c r="F14" s="1068"/>
      <c r="G14" s="1068"/>
      <c r="H14" s="1068"/>
      <c r="I14" s="1068"/>
      <c r="J14" s="1068"/>
      <c r="K14" s="1068"/>
      <c r="L14" s="1068"/>
      <c r="M14" s="1068"/>
      <c r="N14" s="1068"/>
      <c r="O14" s="1068"/>
      <c r="P14" s="1069"/>
      <c r="Q14" s="1073">
        <v>12</v>
      </c>
      <c r="R14" s="1074"/>
      <c r="S14" s="1074"/>
      <c r="T14" s="1074"/>
      <c r="U14" s="1074"/>
      <c r="V14" s="1074">
        <v>5</v>
      </c>
      <c r="W14" s="1074"/>
      <c r="X14" s="1074"/>
      <c r="Y14" s="1074"/>
      <c r="Z14" s="1074"/>
      <c r="AA14" s="1074">
        <v>7</v>
      </c>
      <c r="AB14" s="1074"/>
      <c r="AC14" s="1074"/>
      <c r="AD14" s="1074"/>
      <c r="AE14" s="1075"/>
      <c r="AF14" s="1049">
        <v>7</v>
      </c>
      <c r="AG14" s="1050"/>
      <c r="AH14" s="1050"/>
      <c r="AI14" s="1050"/>
      <c r="AJ14" s="1051"/>
      <c r="AK14" s="1116" t="s">
        <v>547</v>
      </c>
      <c r="AL14" s="1117"/>
      <c r="AM14" s="1117"/>
      <c r="AN14" s="1117"/>
      <c r="AO14" s="1117"/>
      <c r="AP14" s="1117" t="s">
        <v>547</v>
      </c>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c r="A22" s="214">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372</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c r="A23" s="217" t="s">
        <v>373</v>
      </c>
      <c r="B23" s="973" t="s">
        <v>374</v>
      </c>
      <c r="C23" s="974"/>
      <c r="D23" s="974"/>
      <c r="E23" s="974"/>
      <c r="F23" s="974"/>
      <c r="G23" s="974"/>
      <c r="H23" s="974"/>
      <c r="I23" s="974"/>
      <c r="J23" s="974"/>
      <c r="K23" s="974"/>
      <c r="L23" s="974"/>
      <c r="M23" s="974"/>
      <c r="N23" s="974"/>
      <c r="O23" s="974"/>
      <c r="P23" s="975"/>
      <c r="Q23" s="1098">
        <v>37261</v>
      </c>
      <c r="R23" s="1099"/>
      <c r="S23" s="1099"/>
      <c r="T23" s="1099"/>
      <c r="U23" s="1099"/>
      <c r="V23" s="1099">
        <v>35636</v>
      </c>
      <c r="W23" s="1099"/>
      <c r="X23" s="1099"/>
      <c r="Y23" s="1099"/>
      <c r="Z23" s="1099"/>
      <c r="AA23" s="1099">
        <v>1625</v>
      </c>
      <c r="AB23" s="1099"/>
      <c r="AC23" s="1099"/>
      <c r="AD23" s="1099"/>
      <c r="AE23" s="1100"/>
      <c r="AF23" s="1101">
        <v>143</v>
      </c>
      <c r="AG23" s="1099"/>
      <c r="AH23" s="1099"/>
      <c r="AI23" s="1099"/>
      <c r="AJ23" s="1102"/>
      <c r="AK23" s="1103"/>
      <c r="AL23" s="1104"/>
      <c r="AM23" s="1104"/>
      <c r="AN23" s="1104"/>
      <c r="AO23" s="1104"/>
      <c r="AP23" s="1099">
        <v>34695</v>
      </c>
      <c r="AQ23" s="1099"/>
      <c r="AR23" s="1099"/>
      <c r="AS23" s="1099"/>
      <c r="AT23" s="1099"/>
      <c r="AU23" s="1105"/>
      <c r="AV23" s="1105"/>
      <c r="AW23" s="1105"/>
      <c r="AX23" s="1105"/>
      <c r="AY23" s="1106"/>
      <c r="AZ23" s="1095" t="s">
        <v>110</v>
      </c>
      <c r="BA23" s="1096"/>
      <c r="BB23" s="1096"/>
      <c r="BC23" s="1096"/>
      <c r="BD23" s="1097"/>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c r="A24" s="1094" t="s">
        <v>375</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c r="A25" s="1093" t="s">
        <v>376</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c r="A26" s="1025" t="s">
        <v>347</v>
      </c>
      <c r="B26" s="1026"/>
      <c r="C26" s="1026"/>
      <c r="D26" s="1026"/>
      <c r="E26" s="1026"/>
      <c r="F26" s="1026"/>
      <c r="G26" s="1026"/>
      <c r="H26" s="1026"/>
      <c r="I26" s="1026"/>
      <c r="J26" s="1026"/>
      <c r="K26" s="1026"/>
      <c r="L26" s="1026"/>
      <c r="M26" s="1026"/>
      <c r="N26" s="1026"/>
      <c r="O26" s="1026"/>
      <c r="P26" s="1027"/>
      <c r="Q26" s="1031" t="s">
        <v>377</v>
      </c>
      <c r="R26" s="1032"/>
      <c r="S26" s="1032"/>
      <c r="T26" s="1032"/>
      <c r="U26" s="1033"/>
      <c r="V26" s="1031" t="s">
        <v>378</v>
      </c>
      <c r="W26" s="1032"/>
      <c r="X26" s="1032"/>
      <c r="Y26" s="1032"/>
      <c r="Z26" s="1033"/>
      <c r="AA26" s="1031" t="s">
        <v>379</v>
      </c>
      <c r="AB26" s="1032"/>
      <c r="AC26" s="1032"/>
      <c r="AD26" s="1032"/>
      <c r="AE26" s="1032"/>
      <c r="AF26" s="1089" t="s">
        <v>380</v>
      </c>
      <c r="AG26" s="1038"/>
      <c r="AH26" s="1038"/>
      <c r="AI26" s="1038"/>
      <c r="AJ26" s="1090"/>
      <c r="AK26" s="1032" t="s">
        <v>381</v>
      </c>
      <c r="AL26" s="1032"/>
      <c r="AM26" s="1032"/>
      <c r="AN26" s="1032"/>
      <c r="AO26" s="1033"/>
      <c r="AP26" s="1031" t="s">
        <v>382</v>
      </c>
      <c r="AQ26" s="1032"/>
      <c r="AR26" s="1032"/>
      <c r="AS26" s="1032"/>
      <c r="AT26" s="1033"/>
      <c r="AU26" s="1031" t="s">
        <v>383</v>
      </c>
      <c r="AV26" s="1032"/>
      <c r="AW26" s="1032"/>
      <c r="AX26" s="1032"/>
      <c r="AY26" s="1033"/>
      <c r="AZ26" s="1031" t="s">
        <v>384</v>
      </c>
      <c r="BA26" s="1032"/>
      <c r="BB26" s="1032"/>
      <c r="BC26" s="1032"/>
      <c r="BD26" s="1033"/>
      <c r="BE26" s="1031" t="s">
        <v>354</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c r="A28" s="219">
        <v>1</v>
      </c>
      <c r="B28" s="1080" t="s">
        <v>385</v>
      </c>
      <c r="C28" s="1081"/>
      <c r="D28" s="1081"/>
      <c r="E28" s="1081"/>
      <c r="F28" s="1081"/>
      <c r="G28" s="1081"/>
      <c r="H28" s="1081"/>
      <c r="I28" s="1081"/>
      <c r="J28" s="1081"/>
      <c r="K28" s="1081"/>
      <c r="L28" s="1081"/>
      <c r="M28" s="1081"/>
      <c r="N28" s="1081"/>
      <c r="O28" s="1081"/>
      <c r="P28" s="1082"/>
      <c r="Q28" s="1083">
        <v>9298</v>
      </c>
      <c r="R28" s="1084"/>
      <c r="S28" s="1084"/>
      <c r="T28" s="1084"/>
      <c r="U28" s="1084"/>
      <c r="V28" s="1084">
        <v>9044</v>
      </c>
      <c r="W28" s="1084"/>
      <c r="X28" s="1084"/>
      <c r="Y28" s="1084"/>
      <c r="Z28" s="1084"/>
      <c r="AA28" s="1084">
        <v>254</v>
      </c>
      <c r="AB28" s="1084"/>
      <c r="AC28" s="1084"/>
      <c r="AD28" s="1084"/>
      <c r="AE28" s="1085"/>
      <c r="AF28" s="1086">
        <v>254</v>
      </c>
      <c r="AG28" s="1084"/>
      <c r="AH28" s="1084"/>
      <c r="AI28" s="1084"/>
      <c r="AJ28" s="1087"/>
      <c r="AK28" s="1088">
        <v>626</v>
      </c>
      <c r="AL28" s="1076"/>
      <c r="AM28" s="1076"/>
      <c r="AN28" s="1076"/>
      <c r="AO28" s="1076"/>
      <c r="AP28" s="1076" t="s">
        <v>547</v>
      </c>
      <c r="AQ28" s="1076"/>
      <c r="AR28" s="1076"/>
      <c r="AS28" s="1076"/>
      <c r="AT28" s="1076"/>
      <c r="AU28" s="1076" t="s">
        <v>547</v>
      </c>
      <c r="AV28" s="1076"/>
      <c r="AW28" s="1076"/>
      <c r="AX28" s="1076"/>
      <c r="AY28" s="1076"/>
      <c r="AZ28" s="1077" t="s">
        <v>547</v>
      </c>
      <c r="BA28" s="1077"/>
      <c r="BB28" s="1077"/>
      <c r="BC28" s="1077"/>
      <c r="BD28" s="1077"/>
      <c r="BE28" s="1078"/>
      <c r="BF28" s="1078"/>
      <c r="BG28" s="1078"/>
      <c r="BH28" s="1078"/>
      <c r="BI28" s="1079"/>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c r="A29" s="219">
        <v>2</v>
      </c>
      <c r="B29" s="1067" t="s">
        <v>386</v>
      </c>
      <c r="C29" s="1068"/>
      <c r="D29" s="1068"/>
      <c r="E29" s="1068"/>
      <c r="F29" s="1068"/>
      <c r="G29" s="1068"/>
      <c r="H29" s="1068"/>
      <c r="I29" s="1068"/>
      <c r="J29" s="1068"/>
      <c r="K29" s="1068"/>
      <c r="L29" s="1068"/>
      <c r="M29" s="1068"/>
      <c r="N29" s="1068"/>
      <c r="O29" s="1068"/>
      <c r="P29" s="1069"/>
      <c r="Q29" s="1073">
        <v>91</v>
      </c>
      <c r="R29" s="1074"/>
      <c r="S29" s="1074"/>
      <c r="T29" s="1074"/>
      <c r="U29" s="1074"/>
      <c r="V29" s="1074">
        <v>87</v>
      </c>
      <c r="W29" s="1074"/>
      <c r="X29" s="1074"/>
      <c r="Y29" s="1074"/>
      <c r="Z29" s="1074"/>
      <c r="AA29" s="1074">
        <v>4</v>
      </c>
      <c r="AB29" s="1074"/>
      <c r="AC29" s="1074"/>
      <c r="AD29" s="1074"/>
      <c r="AE29" s="1075"/>
      <c r="AF29" s="1049">
        <v>4</v>
      </c>
      <c r="AG29" s="1050"/>
      <c r="AH29" s="1050"/>
      <c r="AI29" s="1050"/>
      <c r="AJ29" s="1051"/>
      <c r="AK29" s="1009" t="s">
        <v>548</v>
      </c>
      <c r="AL29" s="1000"/>
      <c r="AM29" s="1000"/>
      <c r="AN29" s="1000"/>
      <c r="AO29" s="1000"/>
      <c r="AP29" s="1000" t="s">
        <v>547</v>
      </c>
      <c r="AQ29" s="1000"/>
      <c r="AR29" s="1000"/>
      <c r="AS29" s="1000"/>
      <c r="AT29" s="1000"/>
      <c r="AU29" s="1000" t="s">
        <v>547</v>
      </c>
      <c r="AV29" s="1000"/>
      <c r="AW29" s="1000"/>
      <c r="AX29" s="1000"/>
      <c r="AY29" s="1000"/>
      <c r="AZ29" s="1072" t="s">
        <v>547</v>
      </c>
      <c r="BA29" s="1072"/>
      <c r="BB29" s="1072"/>
      <c r="BC29" s="1072"/>
      <c r="BD29" s="1072"/>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c r="A30" s="219">
        <v>3</v>
      </c>
      <c r="B30" s="1067" t="s">
        <v>387</v>
      </c>
      <c r="C30" s="1068"/>
      <c r="D30" s="1068"/>
      <c r="E30" s="1068"/>
      <c r="F30" s="1068"/>
      <c r="G30" s="1068"/>
      <c r="H30" s="1068"/>
      <c r="I30" s="1068"/>
      <c r="J30" s="1068"/>
      <c r="K30" s="1068"/>
      <c r="L30" s="1068"/>
      <c r="M30" s="1068"/>
      <c r="N30" s="1068"/>
      <c r="O30" s="1068"/>
      <c r="P30" s="1069"/>
      <c r="Q30" s="1073">
        <v>13</v>
      </c>
      <c r="R30" s="1074"/>
      <c r="S30" s="1074"/>
      <c r="T30" s="1074"/>
      <c r="U30" s="1074"/>
      <c r="V30" s="1074">
        <v>13</v>
      </c>
      <c r="W30" s="1074"/>
      <c r="X30" s="1074"/>
      <c r="Y30" s="1074"/>
      <c r="Z30" s="1074"/>
      <c r="AA30" s="1074" t="s">
        <v>547</v>
      </c>
      <c r="AB30" s="1074"/>
      <c r="AC30" s="1074"/>
      <c r="AD30" s="1074"/>
      <c r="AE30" s="1075"/>
      <c r="AF30" s="1049" t="s">
        <v>110</v>
      </c>
      <c r="AG30" s="1050"/>
      <c r="AH30" s="1050"/>
      <c r="AI30" s="1050"/>
      <c r="AJ30" s="1051"/>
      <c r="AK30" s="1009">
        <v>2</v>
      </c>
      <c r="AL30" s="1000"/>
      <c r="AM30" s="1000"/>
      <c r="AN30" s="1000"/>
      <c r="AO30" s="1000"/>
      <c r="AP30" s="1000" t="s">
        <v>547</v>
      </c>
      <c r="AQ30" s="1000"/>
      <c r="AR30" s="1000"/>
      <c r="AS30" s="1000"/>
      <c r="AT30" s="1000"/>
      <c r="AU30" s="1000" t="s">
        <v>547</v>
      </c>
      <c r="AV30" s="1000"/>
      <c r="AW30" s="1000"/>
      <c r="AX30" s="1000"/>
      <c r="AY30" s="1000"/>
      <c r="AZ30" s="1072" t="s">
        <v>547</v>
      </c>
      <c r="BA30" s="1072"/>
      <c r="BB30" s="1072"/>
      <c r="BC30" s="1072"/>
      <c r="BD30" s="1072"/>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c r="A31" s="219">
        <v>4</v>
      </c>
      <c r="B31" s="1067" t="s">
        <v>388</v>
      </c>
      <c r="C31" s="1068"/>
      <c r="D31" s="1068"/>
      <c r="E31" s="1068"/>
      <c r="F31" s="1068"/>
      <c r="G31" s="1068"/>
      <c r="H31" s="1068"/>
      <c r="I31" s="1068"/>
      <c r="J31" s="1068"/>
      <c r="K31" s="1068"/>
      <c r="L31" s="1068"/>
      <c r="M31" s="1068"/>
      <c r="N31" s="1068"/>
      <c r="O31" s="1068"/>
      <c r="P31" s="1069"/>
      <c r="Q31" s="1073">
        <v>7955</v>
      </c>
      <c r="R31" s="1074"/>
      <c r="S31" s="1074"/>
      <c r="T31" s="1074"/>
      <c r="U31" s="1074"/>
      <c r="V31" s="1074">
        <v>7844</v>
      </c>
      <c r="W31" s="1074"/>
      <c r="X31" s="1074"/>
      <c r="Y31" s="1074"/>
      <c r="Z31" s="1074"/>
      <c r="AA31" s="1074">
        <v>111</v>
      </c>
      <c r="AB31" s="1074"/>
      <c r="AC31" s="1074"/>
      <c r="AD31" s="1074"/>
      <c r="AE31" s="1075"/>
      <c r="AF31" s="1049">
        <v>111</v>
      </c>
      <c r="AG31" s="1050"/>
      <c r="AH31" s="1050"/>
      <c r="AI31" s="1050"/>
      <c r="AJ31" s="1051"/>
      <c r="AK31" s="1009">
        <v>1347</v>
      </c>
      <c r="AL31" s="1000"/>
      <c r="AM31" s="1000"/>
      <c r="AN31" s="1000"/>
      <c r="AO31" s="1000"/>
      <c r="AP31" s="1000" t="s">
        <v>547</v>
      </c>
      <c r="AQ31" s="1000"/>
      <c r="AR31" s="1000"/>
      <c r="AS31" s="1000"/>
      <c r="AT31" s="1000"/>
      <c r="AU31" s="1000" t="s">
        <v>549</v>
      </c>
      <c r="AV31" s="1000"/>
      <c r="AW31" s="1000"/>
      <c r="AX31" s="1000"/>
      <c r="AY31" s="1000"/>
      <c r="AZ31" s="1072" t="s">
        <v>547</v>
      </c>
      <c r="BA31" s="1072"/>
      <c r="BB31" s="1072"/>
      <c r="BC31" s="1072"/>
      <c r="BD31" s="1072"/>
      <c r="BE31" s="1062"/>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c r="A32" s="219">
        <v>5</v>
      </c>
      <c r="B32" s="1067" t="s">
        <v>389</v>
      </c>
      <c r="C32" s="1068"/>
      <c r="D32" s="1068"/>
      <c r="E32" s="1068"/>
      <c r="F32" s="1068"/>
      <c r="G32" s="1068"/>
      <c r="H32" s="1068"/>
      <c r="I32" s="1068"/>
      <c r="J32" s="1068"/>
      <c r="K32" s="1068"/>
      <c r="L32" s="1068"/>
      <c r="M32" s="1068"/>
      <c r="N32" s="1068"/>
      <c r="O32" s="1068"/>
      <c r="P32" s="1069"/>
      <c r="Q32" s="1073">
        <v>987</v>
      </c>
      <c r="R32" s="1074"/>
      <c r="S32" s="1074"/>
      <c r="T32" s="1074"/>
      <c r="U32" s="1074"/>
      <c r="V32" s="1074">
        <v>967</v>
      </c>
      <c r="W32" s="1074"/>
      <c r="X32" s="1074"/>
      <c r="Y32" s="1074"/>
      <c r="Z32" s="1074"/>
      <c r="AA32" s="1074">
        <v>20</v>
      </c>
      <c r="AB32" s="1074"/>
      <c r="AC32" s="1074"/>
      <c r="AD32" s="1074"/>
      <c r="AE32" s="1075"/>
      <c r="AF32" s="1049">
        <v>20</v>
      </c>
      <c r="AG32" s="1050"/>
      <c r="AH32" s="1050"/>
      <c r="AI32" s="1050"/>
      <c r="AJ32" s="1051"/>
      <c r="AK32" s="1009">
        <v>309</v>
      </c>
      <c r="AL32" s="1000"/>
      <c r="AM32" s="1000"/>
      <c r="AN32" s="1000"/>
      <c r="AO32" s="1000"/>
      <c r="AP32" s="1000" t="s">
        <v>547</v>
      </c>
      <c r="AQ32" s="1000"/>
      <c r="AR32" s="1000"/>
      <c r="AS32" s="1000"/>
      <c r="AT32" s="1000"/>
      <c r="AU32" s="1000" t="s">
        <v>550</v>
      </c>
      <c r="AV32" s="1000"/>
      <c r="AW32" s="1000"/>
      <c r="AX32" s="1000"/>
      <c r="AY32" s="1000"/>
      <c r="AZ32" s="1072" t="s">
        <v>547</v>
      </c>
      <c r="BA32" s="1072"/>
      <c r="BB32" s="1072"/>
      <c r="BC32" s="1072"/>
      <c r="BD32" s="1072"/>
      <c r="BE32" s="1062"/>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c r="A33" s="219">
        <v>6</v>
      </c>
      <c r="B33" s="1067" t="s">
        <v>390</v>
      </c>
      <c r="C33" s="1068"/>
      <c r="D33" s="1068"/>
      <c r="E33" s="1068"/>
      <c r="F33" s="1068"/>
      <c r="G33" s="1068"/>
      <c r="H33" s="1068"/>
      <c r="I33" s="1068"/>
      <c r="J33" s="1068"/>
      <c r="K33" s="1068"/>
      <c r="L33" s="1068"/>
      <c r="M33" s="1068"/>
      <c r="N33" s="1068"/>
      <c r="O33" s="1068"/>
      <c r="P33" s="1069"/>
      <c r="Q33" s="1073">
        <v>1425</v>
      </c>
      <c r="R33" s="1074"/>
      <c r="S33" s="1074"/>
      <c r="T33" s="1074"/>
      <c r="U33" s="1074"/>
      <c r="V33" s="1074">
        <v>1304</v>
      </c>
      <c r="W33" s="1074"/>
      <c r="X33" s="1074"/>
      <c r="Y33" s="1074"/>
      <c r="Z33" s="1074"/>
      <c r="AA33" s="1074">
        <v>121</v>
      </c>
      <c r="AB33" s="1074"/>
      <c r="AC33" s="1074"/>
      <c r="AD33" s="1074"/>
      <c r="AE33" s="1075"/>
      <c r="AF33" s="1049">
        <v>1192</v>
      </c>
      <c r="AG33" s="1050"/>
      <c r="AH33" s="1050"/>
      <c r="AI33" s="1050"/>
      <c r="AJ33" s="1051"/>
      <c r="AK33" s="1009">
        <v>47</v>
      </c>
      <c r="AL33" s="1000"/>
      <c r="AM33" s="1000"/>
      <c r="AN33" s="1000"/>
      <c r="AO33" s="1000"/>
      <c r="AP33" s="1000">
        <v>7597</v>
      </c>
      <c r="AQ33" s="1000"/>
      <c r="AR33" s="1000"/>
      <c r="AS33" s="1000"/>
      <c r="AT33" s="1000"/>
      <c r="AU33" s="1000">
        <v>433</v>
      </c>
      <c r="AV33" s="1000"/>
      <c r="AW33" s="1000"/>
      <c r="AX33" s="1000"/>
      <c r="AY33" s="1000"/>
      <c r="AZ33" s="1072" t="s">
        <v>551</v>
      </c>
      <c r="BA33" s="1072"/>
      <c r="BB33" s="1072"/>
      <c r="BC33" s="1072"/>
      <c r="BD33" s="1072"/>
      <c r="BE33" s="1062" t="s">
        <v>391</v>
      </c>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c r="A34" s="219">
        <v>7</v>
      </c>
      <c r="B34" s="1067" t="s">
        <v>392</v>
      </c>
      <c r="C34" s="1068"/>
      <c r="D34" s="1068"/>
      <c r="E34" s="1068"/>
      <c r="F34" s="1068"/>
      <c r="G34" s="1068"/>
      <c r="H34" s="1068"/>
      <c r="I34" s="1068"/>
      <c r="J34" s="1068"/>
      <c r="K34" s="1068"/>
      <c r="L34" s="1068"/>
      <c r="M34" s="1068"/>
      <c r="N34" s="1068"/>
      <c r="O34" s="1068"/>
      <c r="P34" s="1069"/>
      <c r="Q34" s="1073">
        <v>668</v>
      </c>
      <c r="R34" s="1074"/>
      <c r="S34" s="1074"/>
      <c r="T34" s="1074"/>
      <c r="U34" s="1074"/>
      <c r="V34" s="1074">
        <v>664</v>
      </c>
      <c r="W34" s="1074"/>
      <c r="X34" s="1074"/>
      <c r="Y34" s="1074"/>
      <c r="Z34" s="1074"/>
      <c r="AA34" s="1074">
        <v>4</v>
      </c>
      <c r="AB34" s="1074"/>
      <c r="AC34" s="1074"/>
      <c r="AD34" s="1074"/>
      <c r="AE34" s="1075"/>
      <c r="AF34" s="1049">
        <v>1</v>
      </c>
      <c r="AG34" s="1050"/>
      <c r="AH34" s="1050"/>
      <c r="AI34" s="1050"/>
      <c r="AJ34" s="1051"/>
      <c r="AK34" s="1009">
        <v>403</v>
      </c>
      <c r="AL34" s="1000"/>
      <c r="AM34" s="1000"/>
      <c r="AN34" s="1000"/>
      <c r="AO34" s="1000"/>
      <c r="AP34" s="1000">
        <v>4822</v>
      </c>
      <c r="AQ34" s="1000"/>
      <c r="AR34" s="1000"/>
      <c r="AS34" s="1000"/>
      <c r="AT34" s="1000"/>
      <c r="AU34" s="1000">
        <v>4461</v>
      </c>
      <c r="AV34" s="1000"/>
      <c r="AW34" s="1000"/>
      <c r="AX34" s="1000"/>
      <c r="AY34" s="1000"/>
      <c r="AZ34" s="1072" t="s">
        <v>551</v>
      </c>
      <c r="BA34" s="1072"/>
      <c r="BB34" s="1072"/>
      <c r="BC34" s="1072"/>
      <c r="BD34" s="1072"/>
      <c r="BE34" s="1062" t="s">
        <v>393</v>
      </c>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c r="A35" s="219">
        <v>8</v>
      </c>
      <c r="B35" s="1067" t="s">
        <v>394</v>
      </c>
      <c r="C35" s="1068"/>
      <c r="D35" s="1068"/>
      <c r="E35" s="1068"/>
      <c r="F35" s="1068"/>
      <c r="G35" s="1068"/>
      <c r="H35" s="1068"/>
      <c r="I35" s="1068"/>
      <c r="J35" s="1068"/>
      <c r="K35" s="1068"/>
      <c r="L35" s="1068"/>
      <c r="M35" s="1068"/>
      <c r="N35" s="1068"/>
      <c r="O35" s="1068"/>
      <c r="P35" s="1069"/>
      <c r="Q35" s="1073">
        <v>183</v>
      </c>
      <c r="R35" s="1074"/>
      <c r="S35" s="1074"/>
      <c r="T35" s="1074"/>
      <c r="U35" s="1074"/>
      <c r="V35" s="1074">
        <v>183</v>
      </c>
      <c r="W35" s="1074"/>
      <c r="X35" s="1074"/>
      <c r="Y35" s="1074"/>
      <c r="Z35" s="1074"/>
      <c r="AA35" s="1074" t="s">
        <v>551</v>
      </c>
      <c r="AB35" s="1074"/>
      <c r="AC35" s="1074"/>
      <c r="AD35" s="1074"/>
      <c r="AE35" s="1075"/>
      <c r="AF35" s="1049" t="s">
        <v>110</v>
      </c>
      <c r="AG35" s="1050"/>
      <c r="AH35" s="1050"/>
      <c r="AI35" s="1050"/>
      <c r="AJ35" s="1051"/>
      <c r="AK35" s="1009">
        <v>75</v>
      </c>
      <c r="AL35" s="1000"/>
      <c r="AM35" s="1000"/>
      <c r="AN35" s="1000"/>
      <c r="AO35" s="1000"/>
      <c r="AP35" s="1000">
        <v>586</v>
      </c>
      <c r="AQ35" s="1000"/>
      <c r="AR35" s="1000"/>
      <c r="AS35" s="1000"/>
      <c r="AT35" s="1000"/>
      <c r="AU35" s="1000">
        <v>586</v>
      </c>
      <c r="AV35" s="1000"/>
      <c r="AW35" s="1000"/>
      <c r="AX35" s="1000"/>
      <c r="AY35" s="1000"/>
      <c r="AZ35" s="1072" t="s">
        <v>551</v>
      </c>
      <c r="BA35" s="1072"/>
      <c r="BB35" s="1072"/>
      <c r="BC35" s="1072"/>
      <c r="BD35" s="1072"/>
      <c r="BE35" s="1062" t="s">
        <v>393</v>
      </c>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62"/>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395</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c r="A63" s="217" t="s">
        <v>373</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1582</v>
      </c>
      <c r="AG63" s="988"/>
      <c r="AH63" s="988"/>
      <c r="AI63" s="988"/>
      <c r="AJ63" s="1060"/>
      <c r="AK63" s="1061"/>
      <c r="AL63" s="992"/>
      <c r="AM63" s="992"/>
      <c r="AN63" s="992"/>
      <c r="AO63" s="992"/>
      <c r="AP63" s="988">
        <v>13005</v>
      </c>
      <c r="AQ63" s="988"/>
      <c r="AR63" s="988"/>
      <c r="AS63" s="988"/>
      <c r="AT63" s="988"/>
      <c r="AU63" s="988">
        <v>5480</v>
      </c>
      <c r="AV63" s="988"/>
      <c r="AW63" s="988"/>
      <c r="AX63" s="988"/>
      <c r="AY63" s="988"/>
      <c r="AZ63" s="1055"/>
      <c r="BA63" s="1055"/>
      <c r="BB63" s="1055"/>
      <c r="BC63" s="1055"/>
      <c r="BD63" s="1055"/>
      <c r="BE63" s="989"/>
      <c r="BF63" s="989"/>
      <c r="BG63" s="989"/>
      <c r="BH63" s="989"/>
      <c r="BI63" s="990"/>
      <c r="BJ63" s="1056" t="s">
        <v>110</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c r="A66" s="1025" t="s">
        <v>398</v>
      </c>
      <c r="B66" s="1026"/>
      <c r="C66" s="1026"/>
      <c r="D66" s="1026"/>
      <c r="E66" s="1026"/>
      <c r="F66" s="1026"/>
      <c r="G66" s="1026"/>
      <c r="H66" s="1026"/>
      <c r="I66" s="1026"/>
      <c r="J66" s="1026"/>
      <c r="K66" s="1026"/>
      <c r="L66" s="1026"/>
      <c r="M66" s="1026"/>
      <c r="N66" s="1026"/>
      <c r="O66" s="1026"/>
      <c r="P66" s="1027"/>
      <c r="Q66" s="1031" t="s">
        <v>377</v>
      </c>
      <c r="R66" s="1032"/>
      <c r="S66" s="1032"/>
      <c r="T66" s="1032"/>
      <c r="U66" s="1033"/>
      <c r="V66" s="1031" t="s">
        <v>378</v>
      </c>
      <c r="W66" s="1032"/>
      <c r="X66" s="1032"/>
      <c r="Y66" s="1032"/>
      <c r="Z66" s="1033"/>
      <c r="AA66" s="1031" t="s">
        <v>379</v>
      </c>
      <c r="AB66" s="1032"/>
      <c r="AC66" s="1032"/>
      <c r="AD66" s="1032"/>
      <c r="AE66" s="1033"/>
      <c r="AF66" s="1037" t="s">
        <v>380</v>
      </c>
      <c r="AG66" s="1038"/>
      <c r="AH66" s="1038"/>
      <c r="AI66" s="1038"/>
      <c r="AJ66" s="1039"/>
      <c r="AK66" s="1031" t="s">
        <v>381</v>
      </c>
      <c r="AL66" s="1026"/>
      <c r="AM66" s="1026"/>
      <c r="AN66" s="1026"/>
      <c r="AO66" s="1027"/>
      <c r="AP66" s="1031" t="s">
        <v>382</v>
      </c>
      <c r="AQ66" s="1032"/>
      <c r="AR66" s="1032"/>
      <c r="AS66" s="1032"/>
      <c r="AT66" s="1033"/>
      <c r="AU66" s="1031" t="s">
        <v>399</v>
      </c>
      <c r="AV66" s="1032"/>
      <c r="AW66" s="1032"/>
      <c r="AX66" s="1032"/>
      <c r="AY66" s="1033"/>
      <c r="AZ66" s="1031" t="s">
        <v>354</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5" t="s">
        <v>552</v>
      </c>
      <c r="C68" s="1016"/>
      <c r="D68" s="1016"/>
      <c r="E68" s="1016"/>
      <c r="F68" s="1016"/>
      <c r="G68" s="1016"/>
      <c r="H68" s="1016"/>
      <c r="I68" s="1016"/>
      <c r="J68" s="1016"/>
      <c r="K68" s="1016"/>
      <c r="L68" s="1016"/>
      <c r="M68" s="1016"/>
      <c r="N68" s="1016"/>
      <c r="O68" s="1016"/>
      <c r="P68" s="1017"/>
      <c r="Q68" s="1018">
        <v>166</v>
      </c>
      <c r="R68" s="1012"/>
      <c r="S68" s="1012"/>
      <c r="T68" s="1012"/>
      <c r="U68" s="1012"/>
      <c r="V68" s="1012">
        <v>152</v>
      </c>
      <c r="W68" s="1012"/>
      <c r="X68" s="1012"/>
      <c r="Y68" s="1012"/>
      <c r="Z68" s="1012"/>
      <c r="AA68" s="1012">
        <v>14</v>
      </c>
      <c r="AB68" s="1012"/>
      <c r="AC68" s="1012"/>
      <c r="AD68" s="1012"/>
      <c r="AE68" s="1012"/>
      <c r="AF68" s="1012">
        <v>14</v>
      </c>
      <c r="AG68" s="1012"/>
      <c r="AH68" s="1012"/>
      <c r="AI68" s="1012"/>
      <c r="AJ68" s="1012"/>
      <c r="AK68" s="1012">
        <v>8</v>
      </c>
      <c r="AL68" s="1012"/>
      <c r="AM68" s="1012"/>
      <c r="AN68" s="1012"/>
      <c r="AO68" s="1012"/>
      <c r="AP68" s="1012" t="s">
        <v>560</v>
      </c>
      <c r="AQ68" s="1012"/>
      <c r="AR68" s="1012"/>
      <c r="AS68" s="1012"/>
      <c r="AT68" s="1012"/>
      <c r="AU68" s="1012" t="s">
        <v>560</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553</v>
      </c>
      <c r="C69" s="1004"/>
      <c r="D69" s="1004"/>
      <c r="E69" s="1004"/>
      <c r="F69" s="1004"/>
      <c r="G69" s="1004"/>
      <c r="H69" s="1004"/>
      <c r="I69" s="1004"/>
      <c r="J69" s="1004"/>
      <c r="K69" s="1004"/>
      <c r="L69" s="1004"/>
      <c r="M69" s="1004"/>
      <c r="N69" s="1004"/>
      <c r="O69" s="1004"/>
      <c r="P69" s="1005"/>
      <c r="Q69" s="1006">
        <v>20</v>
      </c>
      <c r="R69" s="1000"/>
      <c r="S69" s="1000"/>
      <c r="T69" s="1000"/>
      <c r="U69" s="1000"/>
      <c r="V69" s="1000">
        <v>15</v>
      </c>
      <c r="W69" s="1000"/>
      <c r="X69" s="1000"/>
      <c r="Y69" s="1000"/>
      <c r="Z69" s="1000"/>
      <c r="AA69" s="1000">
        <v>5</v>
      </c>
      <c r="AB69" s="1000"/>
      <c r="AC69" s="1000"/>
      <c r="AD69" s="1000"/>
      <c r="AE69" s="1000"/>
      <c r="AF69" s="1000">
        <v>5</v>
      </c>
      <c r="AG69" s="1000"/>
      <c r="AH69" s="1000"/>
      <c r="AI69" s="1000"/>
      <c r="AJ69" s="1000"/>
      <c r="AK69" s="1000" t="s">
        <v>560</v>
      </c>
      <c r="AL69" s="1000"/>
      <c r="AM69" s="1000"/>
      <c r="AN69" s="1000"/>
      <c r="AO69" s="1000"/>
      <c r="AP69" s="1000">
        <v>4</v>
      </c>
      <c r="AQ69" s="1000"/>
      <c r="AR69" s="1000"/>
      <c r="AS69" s="1000"/>
      <c r="AT69" s="1000"/>
      <c r="AU69" s="1000">
        <v>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554</v>
      </c>
      <c r="C70" s="1004"/>
      <c r="D70" s="1004"/>
      <c r="E70" s="1004"/>
      <c r="F70" s="1004"/>
      <c r="G70" s="1004"/>
      <c r="H70" s="1004"/>
      <c r="I70" s="1004"/>
      <c r="J70" s="1004"/>
      <c r="K70" s="1004"/>
      <c r="L70" s="1004"/>
      <c r="M70" s="1004"/>
      <c r="N70" s="1004"/>
      <c r="O70" s="1004"/>
      <c r="P70" s="1005"/>
      <c r="Q70" s="1006">
        <v>5737</v>
      </c>
      <c r="R70" s="1000"/>
      <c r="S70" s="1000"/>
      <c r="T70" s="1000"/>
      <c r="U70" s="1000"/>
      <c r="V70" s="1000">
        <v>5407</v>
      </c>
      <c r="W70" s="1000"/>
      <c r="X70" s="1000"/>
      <c r="Y70" s="1000"/>
      <c r="Z70" s="1000"/>
      <c r="AA70" s="1000">
        <v>330</v>
      </c>
      <c r="AB70" s="1000"/>
      <c r="AC70" s="1000"/>
      <c r="AD70" s="1000"/>
      <c r="AE70" s="1000"/>
      <c r="AF70" s="1000">
        <v>330</v>
      </c>
      <c r="AG70" s="1000"/>
      <c r="AH70" s="1000"/>
      <c r="AI70" s="1000"/>
      <c r="AJ70" s="1000"/>
      <c r="AK70" s="1000">
        <v>12</v>
      </c>
      <c r="AL70" s="1000"/>
      <c r="AM70" s="1000"/>
      <c r="AN70" s="1000"/>
      <c r="AO70" s="1000"/>
      <c r="AP70" s="1000" t="s">
        <v>561</v>
      </c>
      <c r="AQ70" s="1000"/>
      <c r="AR70" s="1000"/>
      <c r="AS70" s="1000"/>
      <c r="AT70" s="1000"/>
      <c r="AU70" s="1000" t="s">
        <v>560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555</v>
      </c>
      <c r="C71" s="1004"/>
      <c r="D71" s="1004"/>
      <c r="E71" s="1004"/>
      <c r="F71" s="1004"/>
      <c r="G71" s="1004"/>
      <c r="H71" s="1004"/>
      <c r="I71" s="1004"/>
      <c r="J71" s="1004"/>
      <c r="K71" s="1004"/>
      <c r="L71" s="1004"/>
      <c r="M71" s="1004"/>
      <c r="N71" s="1004"/>
      <c r="O71" s="1004"/>
      <c r="P71" s="1005"/>
      <c r="Q71" s="1006">
        <v>121</v>
      </c>
      <c r="R71" s="1000"/>
      <c r="S71" s="1000"/>
      <c r="T71" s="1000"/>
      <c r="U71" s="1000"/>
      <c r="V71" s="1000">
        <v>60</v>
      </c>
      <c r="W71" s="1000"/>
      <c r="X71" s="1000"/>
      <c r="Y71" s="1000"/>
      <c r="Z71" s="1000"/>
      <c r="AA71" s="1000">
        <v>61</v>
      </c>
      <c r="AB71" s="1000"/>
      <c r="AC71" s="1000"/>
      <c r="AD71" s="1000"/>
      <c r="AE71" s="1000"/>
      <c r="AF71" s="1000">
        <v>61</v>
      </c>
      <c r="AG71" s="1000"/>
      <c r="AH71" s="1000"/>
      <c r="AI71" s="1000"/>
      <c r="AJ71" s="1000"/>
      <c r="AK71" s="1000" t="s">
        <v>562</v>
      </c>
      <c r="AL71" s="1000"/>
      <c r="AM71" s="1000"/>
      <c r="AN71" s="1000"/>
      <c r="AO71" s="1000"/>
      <c r="AP71" s="1000" t="s">
        <v>560</v>
      </c>
      <c r="AQ71" s="1000"/>
      <c r="AR71" s="1000"/>
      <c r="AS71" s="1000"/>
      <c r="AT71" s="1000"/>
      <c r="AU71" s="1000" t="s">
        <v>560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556</v>
      </c>
      <c r="C72" s="1004"/>
      <c r="D72" s="1004"/>
      <c r="E72" s="1004"/>
      <c r="F72" s="1004"/>
      <c r="G72" s="1004"/>
      <c r="H72" s="1004"/>
      <c r="I72" s="1004"/>
      <c r="J72" s="1004"/>
      <c r="K72" s="1004"/>
      <c r="L72" s="1004"/>
      <c r="M72" s="1004"/>
      <c r="N72" s="1004"/>
      <c r="O72" s="1004"/>
      <c r="P72" s="1005"/>
      <c r="Q72" s="1006">
        <v>1022</v>
      </c>
      <c r="R72" s="1000"/>
      <c r="S72" s="1000"/>
      <c r="T72" s="1000"/>
      <c r="U72" s="1000"/>
      <c r="V72" s="1000">
        <v>1018</v>
      </c>
      <c r="W72" s="1000"/>
      <c r="X72" s="1000"/>
      <c r="Y72" s="1000"/>
      <c r="Z72" s="1000"/>
      <c r="AA72" s="1000">
        <v>4</v>
      </c>
      <c r="AB72" s="1000"/>
      <c r="AC72" s="1000"/>
      <c r="AD72" s="1000"/>
      <c r="AE72" s="1000"/>
      <c r="AF72" s="1000">
        <v>4</v>
      </c>
      <c r="AG72" s="1000"/>
      <c r="AH72" s="1000"/>
      <c r="AI72" s="1000"/>
      <c r="AJ72" s="1000"/>
      <c r="AK72" s="1000">
        <v>7</v>
      </c>
      <c r="AL72" s="1000"/>
      <c r="AM72" s="1000"/>
      <c r="AN72" s="1000"/>
      <c r="AO72" s="1000"/>
      <c r="AP72" s="1000" t="s">
        <v>560</v>
      </c>
      <c r="AQ72" s="1000"/>
      <c r="AR72" s="1000"/>
      <c r="AS72" s="1000"/>
      <c r="AT72" s="1000"/>
      <c r="AU72" s="1000" t="s">
        <v>560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35.1" customHeight="1">
      <c r="A73" s="214">
        <v>6</v>
      </c>
      <c r="B73" s="1011" t="s">
        <v>557</v>
      </c>
      <c r="C73" s="1004"/>
      <c r="D73" s="1004"/>
      <c r="E73" s="1004"/>
      <c r="F73" s="1004"/>
      <c r="G73" s="1004"/>
      <c r="H73" s="1004"/>
      <c r="I73" s="1004"/>
      <c r="J73" s="1004"/>
      <c r="K73" s="1004"/>
      <c r="L73" s="1004"/>
      <c r="M73" s="1004"/>
      <c r="N73" s="1004"/>
      <c r="O73" s="1004"/>
      <c r="P73" s="1005"/>
      <c r="Q73" s="1006">
        <v>126823</v>
      </c>
      <c r="R73" s="1000"/>
      <c r="S73" s="1000"/>
      <c r="T73" s="1000"/>
      <c r="U73" s="1000"/>
      <c r="V73" s="1000">
        <v>119653</v>
      </c>
      <c r="W73" s="1000"/>
      <c r="X73" s="1000"/>
      <c r="Y73" s="1000"/>
      <c r="Z73" s="1000"/>
      <c r="AA73" s="1000">
        <v>7170</v>
      </c>
      <c r="AB73" s="1000"/>
      <c r="AC73" s="1000"/>
      <c r="AD73" s="1000"/>
      <c r="AE73" s="1000"/>
      <c r="AF73" s="1000">
        <v>7170</v>
      </c>
      <c r="AG73" s="1000"/>
      <c r="AH73" s="1000"/>
      <c r="AI73" s="1000"/>
      <c r="AJ73" s="1000"/>
      <c r="AK73" s="1000" t="s">
        <v>560</v>
      </c>
      <c r="AL73" s="1000"/>
      <c r="AM73" s="1000"/>
      <c r="AN73" s="1000"/>
      <c r="AO73" s="1000"/>
      <c r="AP73" s="1000" t="s">
        <v>560</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373</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7584</v>
      </c>
      <c r="AG88" s="988"/>
      <c r="AH88" s="988"/>
      <c r="AI88" s="988"/>
      <c r="AJ88" s="988"/>
      <c r="AK88" s="992"/>
      <c r="AL88" s="992"/>
      <c r="AM88" s="992"/>
      <c r="AN88" s="992"/>
      <c r="AO88" s="992"/>
      <c r="AP88" s="988">
        <v>4</v>
      </c>
      <c r="AQ88" s="988"/>
      <c r="AR88" s="988"/>
      <c r="AS88" s="988"/>
      <c r="AT88" s="988"/>
      <c r="AU88" s="988">
        <v>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1686</v>
      </c>
      <c r="CS102" s="980"/>
      <c r="CT102" s="980"/>
      <c r="CU102" s="980"/>
      <c r="CV102" s="981"/>
      <c r="CW102" s="979" t="s">
        <v>560</v>
      </c>
      <c r="CX102" s="980"/>
      <c r="CY102" s="980"/>
      <c r="CZ102" s="980"/>
      <c r="DA102" s="981"/>
      <c r="DB102" s="979" t="s">
        <v>560</v>
      </c>
      <c r="DC102" s="980"/>
      <c r="DD102" s="980"/>
      <c r="DE102" s="980"/>
      <c r="DF102" s="981"/>
      <c r="DG102" s="979">
        <v>590</v>
      </c>
      <c r="DH102" s="980"/>
      <c r="DI102" s="980"/>
      <c r="DJ102" s="980"/>
      <c r="DK102" s="981"/>
      <c r="DL102" s="979" t="s">
        <v>549</v>
      </c>
      <c r="DM102" s="980"/>
      <c r="DN102" s="980"/>
      <c r="DO102" s="980"/>
      <c r="DP102" s="981"/>
      <c r="DQ102" s="979">
        <v>575</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286</v>
      </c>
      <c r="AG109" s="923"/>
      <c r="AH109" s="923"/>
      <c r="AI109" s="923"/>
      <c r="AJ109" s="924"/>
      <c r="AK109" s="925" t="s">
        <v>285</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286</v>
      </c>
      <c r="BW109" s="923"/>
      <c r="BX109" s="923"/>
      <c r="BY109" s="923"/>
      <c r="BZ109" s="924"/>
      <c r="CA109" s="925" t="s">
        <v>285</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286</v>
      </c>
      <c r="DM109" s="923"/>
      <c r="DN109" s="923"/>
      <c r="DO109" s="923"/>
      <c r="DP109" s="924"/>
      <c r="DQ109" s="925" t="s">
        <v>285</v>
      </c>
      <c r="DR109" s="923"/>
      <c r="DS109" s="923"/>
      <c r="DT109" s="923"/>
      <c r="DU109" s="924"/>
      <c r="DV109" s="925" t="s">
        <v>410</v>
      </c>
      <c r="DW109" s="923"/>
      <c r="DX109" s="923"/>
      <c r="DY109" s="923"/>
      <c r="DZ109" s="954"/>
    </row>
    <row r="110" spans="1:131" s="199" customFormat="1" ht="26.25" customHeight="1">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3233590</v>
      </c>
      <c r="AB110" s="916"/>
      <c r="AC110" s="916"/>
      <c r="AD110" s="916"/>
      <c r="AE110" s="917"/>
      <c r="AF110" s="918">
        <v>3074988</v>
      </c>
      <c r="AG110" s="916"/>
      <c r="AH110" s="916"/>
      <c r="AI110" s="916"/>
      <c r="AJ110" s="917"/>
      <c r="AK110" s="918">
        <v>3151075</v>
      </c>
      <c r="AL110" s="916"/>
      <c r="AM110" s="916"/>
      <c r="AN110" s="916"/>
      <c r="AO110" s="917"/>
      <c r="AP110" s="919">
        <v>17.8</v>
      </c>
      <c r="AQ110" s="920"/>
      <c r="AR110" s="920"/>
      <c r="AS110" s="920"/>
      <c r="AT110" s="921"/>
      <c r="AU110" s="955" t="s">
        <v>60</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34280160</v>
      </c>
      <c r="BR110" s="863"/>
      <c r="BS110" s="863"/>
      <c r="BT110" s="863"/>
      <c r="BU110" s="863"/>
      <c r="BV110" s="863">
        <v>33766336</v>
      </c>
      <c r="BW110" s="863"/>
      <c r="BX110" s="863"/>
      <c r="BY110" s="863"/>
      <c r="BZ110" s="863"/>
      <c r="CA110" s="863">
        <v>34694924</v>
      </c>
      <c r="CB110" s="863"/>
      <c r="CC110" s="863"/>
      <c r="CD110" s="863"/>
      <c r="CE110" s="863"/>
      <c r="CF110" s="887">
        <v>196.3</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t="s">
        <v>110</v>
      </c>
      <c r="BR111" s="835"/>
      <c r="BS111" s="835"/>
      <c r="BT111" s="835"/>
      <c r="BU111" s="835"/>
      <c r="BV111" s="835" t="s">
        <v>110</v>
      </c>
      <c r="BW111" s="835"/>
      <c r="BX111" s="835"/>
      <c r="BY111" s="835"/>
      <c r="BZ111" s="835"/>
      <c r="CA111" s="835" t="s">
        <v>110</v>
      </c>
      <c r="CB111" s="835"/>
      <c r="CC111" s="835"/>
      <c r="CD111" s="835"/>
      <c r="CE111" s="835"/>
      <c r="CF111" s="896" t="s">
        <v>110</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5886525</v>
      </c>
      <c r="BR112" s="835"/>
      <c r="BS112" s="835"/>
      <c r="BT112" s="835"/>
      <c r="BU112" s="835"/>
      <c r="BV112" s="835">
        <v>5572703</v>
      </c>
      <c r="BW112" s="835"/>
      <c r="BX112" s="835"/>
      <c r="BY112" s="835"/>
      <c r="BZ112" s="835"/>
      <c r="CA112" s="835">
        <v>5479979</v>
      </c>
      <c r="CB112" s="835"/>
      <c r="CC112" s="835"/>
      <c r="CD112" s="835"/>
      <c r="CE112" s="835"/>
      <c r="CF112" s="896">
        <v>31</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342692</v>
      </c>
      <c r="AB113" s="944"/>
      <c r="AC113" s="944"/>
      <c r="AD113" s="944"/>
      <c r="AE113" s="945"/>
      <c r="AF113" s="946">
        <v>358745</v>
      </c>
      <c r="AG113" s="944"/>
      <c r="AH113" s="944"/>
      <c r="AI113" s="944"/>
      <c r="AJ113" s="945"/>
      <c r="AK113" s="946">
        <v>366219</v>
      </c>
      <c r="AL113" s="944"/>
      <c r="AM113" s="944"/>
      <c r="AN113" s="944"/>
      <c r="AO113" s="945"/>
      <c r="AP113" s="947">
        <v>2.1</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4638</v>
      </c>
      <c r="BR113" s="835"/>
      <c r="BS113" s="835"/>
      <c r="BT113" s="835"/>
      <c r="BU113" s="835"/>
      <c r="BV113" s="835">
        <v>3865</v>
      </c>
      <c r="BW113" s="835"/>
      <c r="BX113" s="835"/>
      <c r="BY113" s="835"/>
      <c r="BZ113" s="835"/>
      <c r="CA113" s="835">
        <v>3093</v>
      </c>
      <c r="CB113" s="835"/>
      <c r="CC113" s="835"/>
      <c r="CD113" s="835"/>
      <c r="CE113" s="835"/>
      <c r="CF113" s="896">
        <v>0</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774</v>
      </c>
      <c r="AB114" s="798"/>
      <c r="AC114" s="798"/>
      <c r="AD114" s="798"/>
      <c r="AE114" s="799"/>
      <c r="AF114" s="800">
        <v>773</v>
      </c>
      <c r="AG114" s="798"/>
      <c r="AH114" s="798"/>
      <c r="AI114" s="798"/>
      <c r="AJ114" s="799"/>
      <c r="AK114" s="800">
        <v>772</v>
      </c>
      <c r="AL114" s="798"/>
      <c r="AM114" s="798"/>
      <c r="AN114" s="798"/>
      <c r="AO114" s="799"/>
      <c r="AP114" s="845">
        <v>0</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6827627</v>
      </c>
      <c r="BR114" s="835"/>
      <c r="BS114" s="835"/>
      <c r="BT114" s="835"/>
      <c r="BU114" s="835"/>
      <c r="BV114" s="835">
        <v>6434982</v>
      </c>
      <c r="BW114" s="835"/>
      <c r="BX114" s="835"/>
      <c r="BY114" s="835"/>
      <c r="BZ114" s="835"/>
      <c r="CA114" s="835">
        <v>6258517</v>
      </c>
      <c r="CB114" s="835"/>
      <c r="CC114" s="835"/>
      <c r="CD114" s="835"/>
      <c r="CE114" s="835"/>
      <c r="CF114" s="896">
        <v>35.4</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110</v>
      </c>
      <c r="AB115" s="944"/>
      <c r="AC115" s="944"/>
      <c r="AD115" s="944"/>
      <c r="AE115" s="945"/>
      <c r="AF115" s="946" t="s">
        <v>110</v>
      </c>
      <c r="AG115" s="944"/>
      <c r="AH115" s="944"/>
      <c r="AI115" s="944"/>
      <c r="AJ115" s="945"/>
      <c r="AK115" s="946" t="s">
        <v>110</v>
      </c>
      <c r="AL115" s="944"/>
      <c r="AM115" s="944"/>
      <c r="AN115" s="944"/>
      <c r="AO115" s="945"/>
      <c r="AP115" s="947" t="s">
        <v>110</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v>578190</v>
      </c>
      <c r="BR115" s="835"/>
      <c r="BS115" s="835"/>
      <c r="BT115" s="835"/>
      <c r="BU115" s="835"/>
      <c r="BV115" s="835">
        <v>577027</v>
      </c>
      <c r="BW115" s="835"/>
      <c r="BX115" s="835"/>
      <c r="BY115" s="835"/>
      <c r="BZ115" s="835"/>
      <c r="CA115" s="835">
        <v>575406</v>
      </c>
      <c r="CB115" s="835"/>
      <c r="CC115" s="835"/>
      <c r="CD115" s="835"/>
      <c r="CE115" s="835"/>
      <c r="CF115" s="896">
        <v>3.3</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3577056</v>
      </c>
      <c r="AB117" s="930"/>
      <c r="AC117" s="930"/>
      <c r="AD117" s="930"/>
      <c r="AE117" s="931"/>
      <c r="AF117" s="932">
        <v>3434506</v>
      </c>
      <c r="AG117" s="930"/>
      <c r="AH117" s="930"/>
      <c r="AI117" s="930"/>
      <c r="AJ117" s="931"/>
      <c r="AK117" s="932">
        <v>3518066</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286</v>
      </c>
      <c r="AG118" s="923"/>
      <c r="AH118" s="923"/>
      <c r="AI118" s="923"/>
      <c r="AJ118" s="924"/>
      <c r="AK118" s="925" t="s">
        <v>285</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440</v>
      </c>
      <c r="BP119" s="899"/>
      <c r="BQ119" s="903">
        <v>47577140</v>
      </c>
      <c r="BR119" s="866"/>
      <c r="BS119" s="866"/>
      <c r="BT119" s="866"/>
      <c r="BU119" s="866"/>
      <c r="BV119" s="866">
        <v>46354913</v>
      </c>
      <c r="BW119" s="866"/>
      <c r="BX119" s="866"/>
      <c r="BY119" s="866"/>
      <c r="BZ119" s="866"/>
      <c r="CA119" s="866">
        <v>47011919</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24494832</v>
      </c>
      <c r="BR120" s="863"/>
      <c r="BS120" s="863"/>
      <c r="BT120" s="863"/>
      <c r="BU120" s="863"/>
      <c r="BV120" s="863">
        <v>24524656</v>
      </c>
      <c r="BW120" s="863"/>
      <c r="BX120" s="863"/>
      <c r="BY120" s="863"/>
      <c r="BZ120" s="863"/>
      <c r="CA120" s="863">
        <v>20863059</v>
      </c>
      <c r="CB120" s="863"/>
      <c r="CC120" s="863"/>
      <c r="CD120" s="863"/>
      <c r="CE120" s="863"/>
      <c r="CF120" s="887">
        <v>118.1</v>
      </c>
      <c r="CG120" s="888"/>
      <c r="CH120" s="888"/>
      <c r="CI120" s="888"/>
      <c r="CJ120" s="888"/>
      <c r="CK120" s="889" t="s">
        <v>444</v>
      </c>
      <c r="CL120" s="873"/>
      <c r="CM120" s="873"/>
      <c r="CN120" s="873"/>
      <c r="CO120" s="874"/>
      <c r="CP120" s="893" t="s">
        <v>392</v>
      </c>
      <c r="CQ120" s="894"/>
      <c r="CR120" s="894"/>
      <c r="CS120" s="894"/>
      <c r="CT120" s="894"/>
      <c r="CU120" s="894"/>
      <c r="CV120" s="894"/>
      <c r="CW120" s="894"/>
      <c r="CX120" s="894"/>
      <c r="CY120" s="894"/>
      <c r="CZ120" s="894"/>
      <c r="DA120" s="894"/>
      <c r="DB120" s="894"/>
      <c r="DC120" s="894"/>
      <c r="DD120" s="894"/>
      <c r="DE120" s="894"/>
      <c r="DF120" s="895"/>
      <c r="DG120" s="882">
        <v>4608046</v>
      </c>
      <c r="DH120" s="863"/>
      <c r="DI120" s="863"/>
      <c r="DJ120" s="863"/>
      <c r="DK120" s="863"/>
      <c r="DL120" s="863">
        <v>4461539</v>
      </c>
      <c r="DM120" s="863"/>
      <c r="DN120" s="863"/>
      <c r="DO120" s="863"/>
      <c r="DP120" s="863"/>
      <c r="DQ120" s="863">
        <v>4460741</v>
      </c>
      <c r="DR120" s="863"/>
      <c r="DS120" s="863"/>
      <c r="DT120" s="863"/>
      <c r="DU120" s="863"/>
      <c r="DV120" s="864">
        <v>25.2</v>
      </c>
      <c r="DW120" s="864"/>
      <c r="DX120" s="864"/>
      <c r="DY120" s="864"/>
      <c r="DZ120" s="865"/>
    </row>
    <row r="121" spans="1:130" s="199" customFormat="1" ht="26.25" customHeight="1">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1229355</v>
      </c>
      <c r="BR121" s="835"/>
      <c r="BS121" s="835"/>
      <c r="BT121" s="835"/>
      <c r="BU121" s="835"/>
      <c r="BV121" s="835">
        <v>1291058</v>
      </c>
      <c r="BW121" s="835"/>
      <c r="BX121" s="835"/>
      <c r="BY121" s="835"/>
      <c r="BZ121" s="835"/>
      <c r="CA121" s="835">
        <v>1234100</v>
      </c>
      <c r="CB121" s="835"/>
      <c r="CC121" s="835"/>
      <c r="CD121" s="835"/>
      <c r="CE121" s="835"/>
      <c r="CF121" s="896">
        <v>7</v>
      </c>
      <c r="CG121" s="897"/>
      <c r="CH121" s="897"/>
      <c r="CI121" s="897"/>
      <c r="CJ121" s="897"/>
      <c r="CK121" s="890"/>
      <c r="CL121" s="876"/>
      <c r="CM121" s="876"/>
      <c r="CN121" s="876"/>
      <c r="CO121" s="877"/>
      <c r="CP121" s="856" t="s">
        <v>394</v>
      </c>
      <c r="CQ121" s="857"/>
      <c r="CR121" s="857"/>
      <c r="CS121" s="857"/>
      <c r="CT121" s="857"/>
      <c r="CU121" s="857"/>
      <c r="CV121" s="857"/>
      <c r="CW121" s="857"/>
      <c r="CX121" s="857"/>
      <c r="CY121" s="857"/>
      <c r="CZ121" s="857"/>
      <c r="DA121" s="857"/>
      <c r="DB121" s="857"/>
      <c r="DC121" s="857"/>
      <c r="DD121" s="857"/>
      <c r="DE121" s="857"/>
      <c r="DF121" s="858"/>
      <c r="DG121" s="834">
        <v>604055</v>
      </c>
      <c r="DH121" s="835"/>
      <c r="DI121" s="835"/>
      <c r="DJ121" s="835"/>
      <c r="DK121" s="835"/>
      <c r="DL121" s="835">
        <v>595382</v>
      </c>
      <c r="DM121" s="835"/>
      <c r="DN121" s="835"/>
      <c r="DO121" s="835"/>
      <c r="DP121" s="835"/>
      <c r="DQ121" s="835">
        <v>586210</v>
      </c>
      <c r="DR121" s="835"/>
      <c r="DS121" s="835"/>
      <c r="DT121" s="835"/>
      <c r="DU121" s="835"/>
      <c r="DV121" s="812">
        <v>3.3</v>
      </c>
      <c r="DW121" s="812"/>
      <c r="DX121" s="812"/>
      <c r="DY121" s="812"/>
      <c r="DZ121" s="813"/>
    </row>
    <row r="122" spans="1:130" s="199" customFormat="1" ht="26.25" customHeight="1">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29769479</v>
      </c>
      <c r="BR122" s="866"/>
      <c r="BS122" s="866"/>
      <c r="BT122" s="866"/>
      <c r="BU122" s="866"/>
      <c r="BV122" s="866">
        <v>29552287</v>
      </c>
      <c r="BW122" s="866"/>
      <c r="BX122" s="866"/>
      <c r="BY122" s="866"/>
      <c r="BZ122" s="866"/>
      <c r="CA122" s="866">
        <v>30464672</v>
      </c>
      <c r="CB122" s="866"/>
      <c r="CC122" s="866"/>
      <c r="CD122" s="866"/>
      <c r="CE122" s="866"/>
      <c r="CF122" s="867">
        <v>172.4</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674424</v>
      </c>
      <c r="DH122" s="835"/>
      <c r="DI122" s="835"/>
      <c r="DJ122" s="835"/>
      <c r="DK122" s="835"/>
      <c r="DL122" s="835">
        <v>515782</v>
      </c>
      <c r="DM122" s="835"/>
      <c r="DN122" s="835"/>
      <c r="DO122" s="835"/>
      <c r="DP122" s="835"/>
      <c r="DQ122" s="835">
        <v>433028</v>
      </c>
      <c r="DR122" s="835"/>
      <c r="DS122" s="835"/>
      <c r="DT122" s="835"/>
      <c r="DU122" s="835"/>
      <c r="DV122" s="812">
        <v>2.5</v>
      </c>
      <c r="DW122" s="812"/>
      <c r="DX122" s="812"/>
      <c r="DY122" s="812"/>
      <c r="DZ122" s="813"/>
    </row>
    <row r="123" spans="1:130" s="199" customFormat="1" ht="26.25" customHeight="1">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448</v>
      </c>
      <c r="BP123" s="899"/>
      <c r="BQ123" s="853">
        <v>55493666</v>
      </c>
      <c r="BR123" s="854"/>
      <c r="BS123" s="854"/>
      <c r="BT123" s="854"/>
      <c r="BU123" s="854"/>
      <c r="BV123" s="854">
        <v>55368001</v>
      </c>
      <c r="BW123" s="854"/>
      <c r="BX123" s="854"/>
      <c r="BY123" s="854"/>
      <c r="BZ123" s="854"/>
      <c r="CA123" s="854">
        <v>52561831</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110</v>
      </c>
      <c r="BR124" s="852"/>
      <c r="BS124" s="852"/>
      <c r="BT124" s="852"/>
      <c r="BU124" s="852"/>
      <c r="BV124" s="852" t="s">
        <v>110</v>
      </c>
      <c r="BW124" s="852"/>
      <c r="BX124" s="852"/>
      <c r="BY124" s="852"/>
      <c r="BZ124" s="852"/>
      <c r="CA124" s="852" t="s">
        <v>110</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v>578190</v>
      </c>
      <c r="DH126" s="835"/>
      <c r="DI126" s="835"/>
      <c r="DJ126" s="835"/>
      <c r="DK126" s="835"/>
      <c r="DL126" s="835">
        <v>577027</v>
      </c>
      <c r="DM126" s="835"/>
      <c r="DN126" s="835"/>
      <c r="DO126" s="835"/>
      <c r="DP126" s="835"/>
      <c r="DQ126" s="835">
        <v>575406</v>
      </c>
      <c r="DR126" s="835"/>
      <c r="DS126" s="835"/>
      <c r="DT126" s="835"/>
      <c r="DU126" s="835"/>
      <c r="DV126" s="812">
        <v>3.3</v>
      </c>
      <c r="DW126" s="812"/>
      <c r="DX126" s="812"/>
      <c r="DY126" s="812"/>
      <c r="DZ126" s="813"/>
    </row>
    <row r="127" spans="1:130" s="199" customFormat="1" ht="26.25" customHeight="1">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127515</v>
      </c>
      <c r="AB128" s="819"/>
      <c r="AC128" s="819"/>
      <c r="AD128" s="819"/>
      <c r="AE128" s="820"/>
      <c r="AF128" s="821">
        <v>123699</v>
      </c>
      <c r="AG128" s="819"/>
      <c r="AH128" s="819"/>
      <c r="AI128" s="819"/>
      <c r="AJ128" s="820"/>
      <c r="AK128" s="821">
        <v>119315</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110</v>
      </c>
      <c r="BG128" s="805"/>
      <c r="BH128" s="805"/>
      <c r="BI128" s="805"/>
      <c r="BJ128" s="805"/>
      <c r="BK128" s="805"/>
      <c r="BL128" s="828"/>
      <c r="BM128" s="804">
        <v>12.49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20307234</v>
      </c>
      <c r="AB129" s="798"/>
      <c r="AC129" s="798"/>
      <c r="AD129" s="798"/>
      <c r="AE129" s="799"/>
      <c r="AF129" s="800">
        <v>20543586</v>
      </c>
      <c r="AG129" s="798"/>
      <c r="AH129" s="798"/>
      <c r="AI129" s="798"/>
      <c r="AJ129" s="799"/>
      <c r="AK129" s="800">
        <v>20137232</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110</v>
      </c>
      <c r="BG129" s="788"/>
      <c r="BH129" s="788"/>
      <c r="BI129" s="788"/>
      <c r="BJ129" s="788"/>
      <c r="BK129" s="788"/>
      <c r="BL129" s="789"/>
      <c r="BM129" s="787">
        <v>17.489999999999998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2464265</v>
      </c>
      <c r="AB130" s="798"/>
      <c r="AC130" s="798"/>
      <c r="AD130" s="798"/>
      <c r="AE130" s="799"/>
      <c r="AF130" s="800">
        <v>2448742</v>
      </c>
      <c r="AG130" s="798"/>
      <c r="AH130" s="798"/>
      <c r="AI130" s="798"/>
      <c r="AJ130" s="799"/>
      <c r="AK130" s="800">
        <v>2466863</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5.0999999999999996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17842969</v>
      </c>
      <c r="AB131" s="781"/>
      <c r="AC131" s="781"/>
      <c r="AD131" s="781"/>
      <c r="AE131" s="782"/>
      <c r="AF131" s="783">
        <v>18094844</v>
      </c>
      <c r="AG131" s="781"/>
      <c r="AH131" s="781"/>
      <c r="AI131" s="781"/>
      <c r="AJ131" s="782"/>
      <c r="AK131" s="783">
        <v>17670369</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t="s">
        <v>110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5.5219285530000004</v>
      </c>
      <c r="AB132" s="761"/>
      <c r="AC132" s="761"/>
      <c r="AD132" s="761"/>
      <c r="AE132" s="762"/>
      <c r="AF132" s="763">
        <v>4.7641471790000001</v>
      </c>
      <c r="AG132" s="761"/>
      <c r="AH132" s="761"/>
      <c r="AI132" s="761"/>
      <c r="AJ132" s="762"/>
      <c r="AK132" s="763">
        <v>5.2737325410000002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7</v>
      </c>
      <c r="AB133" s="740"/>
      <c r="AC133" s="740"/>
      <c r="AD133" s="740"/>
      <c r="AE133" s="741"/>
      <c r="AF133" s="739">
        <v>5.7</v>
      </c>
      <c r="AG133" s="740"/>
      <c r="AH133" s="740"/>
      <c r="AI133" s="740"/>
      <c r="AJ133" s="741"/>
      <c r="AK133" s="739">
        <v>5.0999999999999996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3" t="s">
        <v>476</v>
      </c>
      <c r="L7" s="256"/>
      <c r="M7" s="257" t="s">
        <v>477</v>
      </c>
      <c r="N7" s="258"/>
    </row>
    <row r="8" spans="1:16">
      <c r="A8" s="250"/>
      <c r="B8" s="246"/>
      <c r="C8" s="246"/>
      <c r="D8" s="246"/>
      <c r="E8" s="246"/>
      <c r="F8" s="246"/>
      <c r="G8" s="259"/>
      <c r="H8" s="260"/>
      <c r="I8" s="260"/>
      <c r="J8" s="261"/>
      <c r="K8" s="1154"/>
      <c r="L8" s="262" t="s">
        <v>478</v>
      </c>
      <c r="M8" s="263" t="s">
        <v>479</v>
      </c>
      <c r="N8" s="264" t="s">
        <v>480</v>
      </c>
    </row>
    <row r="9" spans="1:16">
      <c r="A9" s="250"/>
      <c r="B9" s="246"/>
      <c r="C9" s="246"/>
      <c r="D9" s="246"/>
      <c r="E9" s="246"/>
      <c r="F9" s="246"/>
      <c r="G9" s="1167" t="s">
        <v>481</v>
      </c>
      <c r="H9" s="1168"/>
      <c r="I9" s="1168"/>
      <c r="J9" s="1169"/>
      <c r="K9" s="265">
        <v>7001392</v>
      </c>
      <c r="L9" s="266">
        <v>93413</v>
      </c>
      <c r="M9" s="267">
        <v>72433</v>
      </c>
      <c r="N9" s="268">
        <v>29</v>
      </c>
    </row>
    <row r="10" spans="1:16">
      <c r="A10" s="250"/>
      <c r="B10" s="246"/>
      <c r="C10" s="246"/>
      <c r="D10" s="246"/>
      <c r="E10" s="246"/>
      <c r="F10" s="246"/>
      <c r="G10" s="1167" t="s">
        <v>482</v>
      </c>
      <c r="H10" s="1168"/>
      <c r="I10" s="1168"/>
      <c r="J10" s="1169"/>
      <c r="K10" s="269">
        <v>1061945</v>
      </c>
      <c r="L10" s="270">
        <v>14169</v>
      </c>
      <c r="M10" s="271">
        <v>5807</v>
      </c>
      <c r="N10" s="272">
        <v>144</v>
      </c>
    </row>
    <row r="11" spans="1:16" ht="13.5" customHeight="1">
      <c r="A11" s="250"/>
      <c r="B11" s="246"/>
      <c r="C11" s="246"/>
      <c r="D11" s="246"/>
      <c r="E11" s="246"/>
      <c r="F11" s="246"/>
      <c r="G11" s="1167" t="s">
        <v>483</v>
      </c>
      <c r="H11" s="1168"/>
      <c r="I11" s="1168"/>
      <c r="J11" s="1169"/>
      <c r="K11" s="269">
        <v>76511</v>
      </c>
      <c r="L11" s="270">
        <v>1021</v>
      </c>
      <c r="M11" s="271">
        <v>5465</v>
      </c>
      <c r="N11" s="272">
        <v>-81.3</v>
      </c>
    </row>
    <row r="12" spans="1:16" ht="13.5" customHeight="1">
      <c r="A12" s="250"/>
      <c r="B12" s="246"/>
      <c r="C12" s="246"/>
      <c r="D12" s="246"/>
      <c r="E12" s="246"/>
      <c r="F12" s="246"/>
      <c r="G12" s="1167" t="s">
        <v>484</v>
      </c>
      <c r="H12" s="1168"/>
      <c r="I12" s="1168"/>
      <c r="J12" s="1169"/>
      <c r="K12" s="269" t="s">
        <v>485</v>
      </c>
      <c r="L12" s="270" t="s">
        <v>485</v>
      </c>
      <c r="M12" s="271">
        <v>1191</v>
      </c>
      <c r="N12" s="272" t="s">
        <v>485</v>
      </c>
    </row>
    <row r="13" spans="1:16" ht="13.5" customHeight="1">
      <c r="A13" s="250"/>
      <c r="B13" s="246"/>
      <c r="C13" s="246"/>
      <c r="D13" s="246"/>
      <c r="E13" s="246"/>
      <c r="F13" s="246"/>
      <c r="G13" s="1167" t="s">
        <v>486</v>
      </c>
      <c r="H13" s="1168"/>
      <c r="I13" s="1168"/>
      <c r="J13" s="1169"/>
      <c r="K13" s="269" t="s">
        <v>485</v>
      </c>
      <c r="L13" s="270" t="s">
        <v>485</v>
      </c>
      <c r="M13" s="271">
        <v>3</v>
      </c>
      <c r="N13" s="272" t="s">
        <v>485</v>
      </c>
    </row>
    <row r="14" spans="1:16" ht="13.5" customHeight="1">
      <c r="A14" s="250"/>
      <c r="B14" s="246"/>
      <c r="C14" s="246"/>
      <c r="D14" s="246"/>
      <c r="E14" s="246"/>
      <c r="F14" s="246"/>
      <c r="G14" s="1167" t="s">
        <v>487</v>
      </c>
      <c r="H14" s="1168"/>
      <c r="I14" s="1168"/>
      <c r="J14" s="1169"/>
      <c r="K14" s="269">
        <v>233972</v>
      </c>
      <c r="L14" s="270">
        <v>3122</v>
      </c>
      <c r="M14" s="271">
        <v>3078</v>
      </c>
      <c r="N14" s="272">
        <v>1.4</v>
      </c>
    </row>
    <row r="15" spans="1:16" ht="13.5" customHeight="1">
      <c r="A15" s="250"/>
      <c r="B15" s="246"/>
      <c r="C15" s="246"/>
      <c r="D15" s="246"/>
      <c r="E15" s="246"/>
      <c r="F15" s="246"/>
      <c r="G15" s="1167" t="s">
        <v>488</v>
      </c>
      <c r="H15" s="1168"/>
      <c r="I15" s="1168"/>
      <c r="J15" s="1169"/>
      <c r="K15" s="269">
        <v>85763</v>
      </c>
      <c r="L15" s="270">
        <v>1144</v>
      </c>
      <c r="M15" s="271">
        <v>1624</v>
      </c>
      <c r="N15" s="272">
        <v>-29.6</v>
      </c>
    </row>
    <row r="16" spans="1:16">
      <c r="A16" s="250"/>
      <c r="B16" s="246"/>
      <c r="C16" s="246"/>
      <c r="D16" s="246"/>
      <c r="E16" s="246"/>
      <c r="F16" s="246"/>
      <c r="G16" s="1170" t="s">
        <v>489</v>
      </c>
      <c r="H16" s="1171"/>
      <c r="I16" s="1171"/>
      <c r="J16" s="1172"/>
      <c r="K16" s="270">
        <v>-719066</v>
      </c>
      <c r="L16" s="270">
        <v>-9594</v>
      </c>
      <c r="M16" s="271">
        <v>-7680</v>
      </c>
      <c r="N16" s="272">
        <v>24.9</v>
      </c>
    </row>
    <row r="17" spans="1:16">
      <c r="A17" s="250"/>
      <c r="B17" s="246"/>
      <c r="C17" s="246"/>
      <c r="D17" s="246"/>
      <c r="E17" s="246"/>
      <c r="F17" s="246"/>
      <c r="G17" s="1170" t="s">
        <v>169</v>
      </c>
      <c r="H17" s="1171"/>
      <c r="I17" s="1171"/>
      <c r="J17" s="1172"/>
      <c r="K17" s="270">
        <v>7740517</v>
      </c>
      <c r="L17" s="270">
        <v>103274</v>
      </c>
      <c r="M17" s="271">
        <v>81920</v>
      </c>
      <c r="N17" s="272">
        <v>26.1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64" t="s">
        <v>494</v>
      </c>
      <c r="H21" s="1165"/>
      <c r="I21" s="1165"/>
      <c r="J21" s="1166"/>
      <c r="K21" s="282">
        <v>10.87</v>
      </c>
      <c r="L21" s="283">
        <v>8.2100000000000009</v>
      </c>
      <c r="M21" s="284">
        <v>2.66</v>
      </c>
      <c r="N21" s="251"/>
      <c r="O21" s="285"/>
      <c r="P21" s="281"/>
    </row>
    <row r="22" spans="1:16" s="286" customFormat="1">
      <c r="A22" s="281"/>
      <c r="B22" s="251"/>
      <c r="C22" s="251"/>
      <c r="D22" s="251"/>
      <c r="E22" s="251"/>
      <c r="F22" s="251"/>
      <c r="G22" s="1164" t="s">
        <v>495</v>
      </c>
      <c r="H22" s="1165"/>
      <c r="I22" s="1165"/>
      <c r="J22" s="1166"/>
      <c r="K22" s="287">
        <v>98.5</v>
      </c>
      <c r="L22" s="288">
        <v>98.1</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53" t="s">
        <v>476</v>
      </c>
      <c r="L30" s="256"/>
      <c r="M30" s="257" t="s">
        <v>477</v>
      </c>
      <c r="N30" s="258"/>
    </row>
    <row r="31" spans="1:16">
      <c r="A31" s="250"/>
      <c r="B31" s="246"/>
      <c r="C31" s="246"/>
      <c r="D31" s="246"/>
      <c r="E31" s="246"/>
      <c r="F31" s="246"/>
      <c r="G31" s="259"/>
      <c r="H31" s="260"/>
      <c r="I31" s="260"/>
      <c r="J31" s="261"/>
      <c r="K31" s="1154"/>
      <c r="L31" s="262" t="s">
        <v>478</v>
      </c>
      <c r="M31" s="263" t="s">
        <v>479</v>
      </c>
      <c r="N31" s="264" t="s">
        <v>480</v>
      </c>
    </row>
    <row r="32" spans="1:16" ht="27" customHeight="1">
      <c r="A32" s="250"/>
      <c r="B32" s="246"/>
      <c r="C32" s="246"/>
      <c r="D32" s="246"/>
      <c r="E32" s="246"/>
      <c r="F32" s="246"/>
      <c r="G32" s="1155" t="s">
        <v>499</v>
      </c>
      <c r="H32" s="1156"/>
      <c r="I32" s="1156"/>
      <c r="J32" s="1157"/>
      <c r="K32" s="296">
        <v>3151075</v>
      </c>
      <c r="L32" s="296">
        <v>42042</v>
      </c>
      <c r="M32" s="297">
        <v>53781</v>
      </c>
      <c r="N32" s="298">
        <v>-21.8</v>
      </c>
    </row>
    <row r="33" spans="1:16" ht="13.5" customHeight="1">
      <c r="A33" s="250"/>
      <c r="B33" s="246"/>
      <c r="C33" s="246"/>
      <c r="D33" s="246"/>
      <c r="E33" s="246"/>
      <c r="F33" s="246"/>
      <c r="G33" s="1155" t="s">
        <v>500</v>
      </c>
      <c r="H33" s="1156"/>
      <c r="I33" s="1156"/>
      <c r="J33" s="1157"/>
      <c r="K33" s="296" t="s">
        <v>485</v>
      </c>
      <c r="L33" s="296" t="s">
        <v>485</v>
      </c>
      <c r="M33" s="297" t="s">
        <v>485</v>
      </c>
      <c r="N33" s="298" t="s">
        <v>485</v>
      </c>
    </row>
    <row r="34" spans="1:16" ht="27" customHeight="1">
      <c r="A34" s="250"/>
      <c r="B34" s="246"/>
      <c r="C34" s="246"/>
      <c r="D34" s="246"/>
      <c r="E34" s="246"/>
      <c r="F34" s="246"/>
      <c r="G34" s="1155" t="s">
        <v>501</v>
      </c>
      <c r="H34" s="1156"/>
      <c r="I34" s="1156"/>
      <c r="J34" s="1157"/>
      <c r="K34" s="296" t="s">
        <v>485</v>
      </c>
      <c r="L34" s="296" t="s">
        <v>485</v>
      </c>
      <c r="M34" s="297">
        <v>41</v>
      </c>
      <c r="N34" s="298" t="s">
        <v>485</v>
      </c>
    </row>
    <row r="35" spans="1:16" ht="27" customHeight="1">
      <c r="A35" s="250"/>
      <c r="B35" s="246"/>
      <c r="C35" s="246"/>
      <c r="D35" s="246"/>
      <c r="E35" s="246"/>
      <c r="F35" s="246"/>
      <c r="G35" s="1155" t="s">
        <v>502</v>
      </c>
      <c r="H35" s="1156"/>
      <c r="I35" s="1156"/>
      <c r="J35" s="1157"/>
      <c r="K35" s="296">
        <v>366219</v>
      </c>
      <c r="L35" s="296">
        <v>4886</v>
      </c>
      <c r="M35" s="297">
        <v>14373</v>
      </c>
      <c r="N35" s="298">
        <v>-66</v>
      </c>
    </row>
    <row r="36" spans="1:16" ht="27" customHeight="1">
      <c r="A36" s="250"/>
      <c r="B36" s="246"/>
      <c r="C36" s="246"/>
      <c r="D36" s="246"/>
      <c r="E36" s="246"/>
      <c r="F36" s="246"/>
      <c r="G36" s="1155" t="s">
        <v>503</v>
      </c>
      <c r="H36" s="1156"/>
      <c r="I36" s="1156"/>
      <c r="J36" s="1157"/>
      <c r="K36" s="296">
        <v>772</v>
      </c>
      <c r="L36" s="296">
        <v>10</v>
      </c>
      <c r="M36" s="297">
        <v>1414</v>
      </c>
      <c r="N36" s="298">
        <v>-99.3</v>
      </c>
    </row>
    <row r="37" spans="1:16" ht="13.5" customHeight="1">
      <c r="A37" s="250"/>
      <c r="B37" s="246"/>
      <c r="C37" s="246"/>
      <c r="D37" s="246"/>
      <c r="E37" s="246"/>
      <c r="F37" s="246"/>
      <c r="G37" s="1155" t="s">
        <v>504</v>
      </c>
      <c r="H37" s="1156"/>
      <c r="I37" s="1156"/>
      <c r="J37" s="1157"/>
      <c r="K37" s="296" t="s">
        <v>485</v>
      </c>
      <c r="L37" s="296" t="s">
        <v>485</v>
      </c>
      <c r="M37" s="297">
        <v>886</v>
      </c>
      <c r="N37" s="298" t="s">
        <v>485</v>
      </c>
    </row>
    <row r="38" spans="1:16" ht="27" customHeight="1">
      <c r="A38" s="250"/>
      <c r="B38" s="246"/>
      <c r="C38" s="246"/>
      <c r="D38" s="246"/>
      <c r="E38" s="246"/>
      <c r="F38" s="246"/>
      <c r="G38" s="1158" t="s">
        <v>505</v>
      </c>
      <c r="H38" s="1159"/>
      <c r="I38" s="1159"/>
      <c r="J38" s="1160"/>
      <c r="K38" s="299" t="s">
        <v>485</v>
      </c>
      <c r="L38" s="299" t="s">
        <v>485</v>
      </c>
      <c r="M38" s="300">
        <v>2</v>
      </c>
      <c r="N38" s="301" t="s">
        <v>485</v>
      </c>
      <c r="O38" s="295"/>
    </row>
    <row r="39" spans="1:16">
      <c r="A39" s="250"/>
      <c r="B39" s="246"/>
      <c r="C39" s="246"/>
      <c r="D39" s="246"/>
      <c r="E39" s="246"/>
      <c r="F39" s="246"/>
      <c r="G39" s="1158" t="s">
        <v>506</v>
      </c>
      <c r="H39" s="1159"/>
      <c r="I39" s="1159"/>
      <c r="J39" s="1160"/>
      <c r="K39" s="302">
        <v>-119315</v>
      </c>
      <c r="L39" s="302">
        <v>-1592</v>
      </c>
      <c r="M39" s="303">
        <v>-4261</v>
      </c>
      <c r="N39" s="304">
        <v>-62.6</v>
      </c>
      <c r="O39" s="295"/>
    </row>
    <row r="40" spans="1:16" ht="27" customHeight="1">
      <c r="A40" s="250"/>
      <c r="B40" s="246"/>
      <c r="C40" s="246"/>
      <c r="D40" s="246"/>
      <c r="E40" s="246"/>
      <c r="F40" s="246"/>
      <c r="G40" s="1155" t="s">
        <v>507</v>
      </c>
      <c r="H40" s="1156"/>
      <c r="I40" s="1156"/>
      <c r="J40" s="1157"/>
      <c r="K40" s="302">
        <v>-2466863</v>
      </c>
      <c r="L40" s="302">
        <v>-32913</v>
      </c>
      <c r="M40" s="303">
        <v>-47768</v>
      </c>
      <c r="N40" s="304">
        <v>-31.1</v>
      </c>
      <c r="O40" s="295"/>
    </row>
    <row r="41" spans="1:16">
      <c r="A41" s="250"/>
      <c r="B41" s="246"/>
      <c r="C41" s="246"/>
      <c r="D41" s="246"/>
      <c r="E41" s="246"/>
      <c r="F41" s="246"/>
      <c r="G41" s="1161" t="s">
        <v>280</v>
      </c>
      <c r="H41" s="1162"/>
      <c r="I41" s="1162"/>
      <c r="J41" s="1163"/>
      <c r="K41" s="296">
        <v>931888</v>
      </c>
      <c r="L41" s="302">
        <v>12433</v>
      </c>
      <c r="M41" s="303">
        <v>18468</v>
      </c>
      <c r="N41" s="304">
        <v>-32.700000000000003</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48" t="s">
        <v>476</v>
      </c>
      <c r="J49" s="1150" t="s">
        <v>511</v>
      </c>
      <c r="K49" s="1151"/>
      <c r="L49" s="1151"/>
      <c r="M49" s="1151"/>
      <c r="N49" s="1152"/>
    </row>
    <row r="50" spans="1:14">
      <c r="A50" s="250"/>
      <c r="B50" s="246"/>
      <c r="C50" s="246"/>
      <c r="D50" s="246"/>
      <c r="E50" s="246"/>
      <c r="F50" s="246"/>
      <c r="G50" s="314"/>
      <c r="H50" s="315"/>
      <c r="I50" s="1149"/>
      <c r="J50" s="316" t="s">
        <v>512</v>
      </c>
      <c r="K50" s="317" t="s">
        <v>513</v>
      </c>
      <c r="L50" s="318" t="s">
        <v>514</v>
      </c>
      <c r="M50" s="319" t="s">
        <v>515</v>
      </c>
      <c r="N50" s="320" t="s">
        <v>516</v>
      </c>
    </row>
    <row r="51" spans="1:14">
      <c r="A51" s="250"/>
      <c r="B51" s="246"/>
      <c r="C51" s="246"/>
      <c r="D51" s="246"/>
      <c r="E51" s="246"/>
      <c r="F51" s="246"/>
      <c r="G51" s="312" t="s">
        <v>517</v>
      </c>
      <c r="H51" s="313"/>
      <c r="I51" s="321">
        <v>8415742</v>
      </c>
      <c r="J51" s="322">
        <v>109117</v>
      </c>
      <c r="K51" s="323">
        <v>98.7</v>
      </c>
      <c r="L51" s="324">
        <v>50880</v>
      </c>
      <c r="M51" s="325">
        <v>7</v>
      </c>
      <c r="N51" s="326">
        <v>91.7</v>
      </c>
    </row>
    <row r="52" spans="1:14">
      <c r="A52" s="250"/>
      <c r="B52" s="246"/>
      <c r="C52" s="246"/>
      <c r="D52" s="246"/>
      <c r="E52" s="246"/>
      <c r="F52" s="246"/>
      <c r="G52" s="327"/>
      <c r="H52" s="328" t="s">
        <v>518</v>
      </c>
      <c r="I52" s="329">
        <v>2726240</v>
      </c>
      <c r="J52" s="330">
        <v>35348</v>
      </c>
      <c r="K52" s="331">
        <v>20.399999999999999</v>
      </c>
      <c r="L52" s="332">
        <v>26879</v>
      </c>
      <c r="M52" s="333">
        <v>2.4</v>
      </c>
      <c r="N52" s="334">
        <v>18</v>
      </c>
    </row>
    <row r="53" spans="1:14">
      <c r="A53" s="250"/>
      <c r="B53" s="246"/>
      <c r="C53" s="246"/>
      <c r="D53" s="246"/>
      <c r="E53" s="246"/>
      <c r="F53" s="246"/>
      <c r="G53" s="312" t="s">
        <v>519</v>
      </c>
      <c r="H53" s="313"/>
      <c r="I53" s="321">
        <v>11359913</v>
      </c>
      <c r="J53" s="322">
        <v>147933</v>
      </c>
      <c r="K53" s="323">
        <v>35.6</v>
      </c>
      <c r="L53" s="324">
        <v>63956</v>
      </c>
      <c r="M53" s="325">
        <v>25.7</v>
      </c>
      <c r="N53" s="326">
        <v>9.9</v>
      </c>
    </row>
    <row r="54" spans="1:14">
      <c r="A54" s="250"/>
      <c r="B54" s="246"/>
      <c r="C54" s="246"/>
      <c r="D54" s="246"/>
      <c r="E54" s="246"/>
      <c r="F54" s="246"/>
      <c r="G54" s="327"/>
      <c r="H54" s="328" t="s">
        <v>518</v>
      </c>
      <c r="I54" s="329">
        <v>4612861</v>
      </c>
      <c r="J54" s="330">
        <v>60070</v>
      </c>
      <c r="K54" s="331">
        <v>69.900000000000006</v>
      </c>
      <c r="L54" s="332">
        <v>29239</v>
      </c>
      <c r="M54" s="333">
        <v>8.8000000000000007</v>
      </c>
      <c r="N54" s="334">
        <v>61.1</v>
      </c>
    </row>
    <row r="55" spans="1:14">
      <c r="A55" s="250"/>
      <c r="B55" s="246"/>
      <c r="C55" s="246"/>
      <c r="D55" s="246"/>
      <c r="E55" s="246"/>
      <c r="F55" s="246"/>
      <c r="G55" s="312" t="s">
        <v>520</v>
      </c>
      <c r="H55" s="313"/>
      <c r="I55" s="321">
        <v>7965894</v>
      </c>
      <c r="J55" s="322">
        <v>104513</v>
      </c>
      <c r="K55" s="323">
        <v>-29.4</v>
      </c>
      <c r="L55" s="324">
        <v>66255</v>
      </c>
      <c r="M55" s="325">
        <v>3.6</v>
      </c>
      <c r="N55" s="326">
        <v>-33</v>
      </c>
    </row>
    <row r="56" spans="1:14">
      <c r="A56" s="250"/>
      <c r="B56" s="246"/>
      <c r="C56" s="246"/>
      <c r="D56" s="246"/>
      <c r="E56" s="246"/>
      <c r="F56" s="246"/>
      <c r="G56" s="327"/>
      <c r="H56" s="328" t="s">
        <v>518</v>
      </c>
      <c r="I56" s="329">
        <v>5463085</v>
      </c>
      <c r="J56" s="330">
        <v>71676</v>
      </c>
      <c r="K56" s="331">
        <v>19.3</v>
      </c>
      <c r="L56" s="332">
        <v>31822</v>
      </c>
      <c r="M56" s="333">
        <v>8.8000000000000007</v>
      </c>
      <c r="N56" s="334">
        <v>10.5</v>
      </c>
    </row>
    <row r="57" spans="1:14">
      <c r="A57" s="250"/>
      <c r="B57" s="246"/>
      <c r="C57" s="246"/>
      <c r="D57" s="246"/>
      <c r="E57" s="246"/>
      <c r="F57" s="246"/>
      <c r="G57" s="312" t="s">
        <v>521</v>
      </c>
      <c r="H57" s="313"/>
      <c r="I57" s="321">
        <v>4606777</v>
      </c>
      <c r="J57" s="322">
        <v>60894</v>
      </c>
      <c r="K57" s="323">
        <v>-41.7</v>
      </c>
      <c r="L57" s="324">
        <v>92247</v>
      </c>
      <c r="M57" s="325">
        <v>39.200000000000003</v>
      </c>
      <c r="N57" s="326">
        <v>-80.900000000000006</v>
      </c>
    </row>
    <row r="58" spans="1:14">
      <c r="A58" s="250"/>
      <c r="B58" s="246"/>
      <c r="C58" s="246"/>
      <c r="D58" s="246"/>
      <c r="E58" s="246"/>
      <c r="F58" s="246"/>
      <c r="G58" s="327"/>
      <c r="H58" s="328" t="s">
        <v>518</v>
      </c>
      <c r="I58" s="329">
        <v>3320089</v>
      </c>
      <c r="J58" s="330">
        <v>43886</v>
      </c>
      <c r="K58" s="331">
        <v>-38.799999999999997</v>
      </c>
      <c r="L58" s="332">
        <v>37204</v>
      </c>
      <c r="M58" s="333">
        <v>16.899999999999999</v>
      </c>
      <c r="N58" s="334">
        <v>-55.7</v>
      </c>
    </row>
    <row r="59" spans="1:14">
      <c r="A59" s="250"/>
      <c r="B59" s="246"/>
      <c r="C59" s="246"/>
      <c r="D59" s="246"/>
      <c r="E59" s="246"/>
      <c r="F59" s="246"/>
      <c r="G59" s="312" t="s">
        <v>522</v>
      </c>
      <c r="H59" s="313"/>
      <c r="I59" s="321">
        <v>7361915</v>
      </c>
      <c r="J59" s="322">
        <v>98223</v>
      </c>
      <c r="K59" s="323">
        <v>61.3</v>
      </c>
      <c r="L59" s="324">
        <v>67319</v>
      </c>
      <c r="M59" s="325">
        <v>-27</v>
      </c>
      <c r="N59" s="326">
        <v>88.3</v>
      </c>
    </row>
    <row r="60" spans="1:14">
      <c r="A60" s="250"/>
      <c r="B60" s="246"/>
      <c r="C60" s="246"/>
      <c r="D60" s="246"/>
      <c r="E60" s="246"/>
      <c r="F60" s="246"/>
      <c r="G60" s="327"/>
      <c r="H60" s="328" t="s">
        <v>518</v>
      </c>
      <c r="I60" s="335">
        <v>5956991</v>
      </c>
      <c r="J60" s="330">
        <v>79478</v>
      </c>
      <c r="K60" s="331">
        <v>81.099999999999994</v>
      </c>
      <c r="L60" s="332">
        <v>38101</v>
      </c>
      <c r="M60" s="333">
        <v>2.4</v>
      </c>
      <c r="N60" s="334">
        <v>78.7</v>
      </c>
    </row>
    <row r="61" spans="1:14">
      <c r="A61" s="250"/>
      <c r="B61" s="246"/>
      <c r="C61" s="246"/>
      <c r="D61" s="246"/>
      <c r="E61" s="246"/>
      <c r="F61" s="246"/>
      <c r="G61" s="312" t="s">
        <v>523</v>
      </c>
      <c r="H61" s="336"/>
      <c r="I61" s="337">
        <v>7942048</v>
      </c>
      <c r="J61" s="338">
        <v>104136</v>
      </c>
      <c r="K61" s="339">
        <v>24.9</v>
      </c>
      <c r="L61" s="340">
        <v>68131</v>
      </c>
      <c r="M61" s="341">
        <v>9.6999999999999993</v>
      </c>
      <c r="N61" s="326">
        <v>15.2</v>
      </c>
    </row>
    <row r="62" spans="1:14">
      <c r="A62" s="250"/>
      <c r="B62" s="246"/>
      <c r="C62" s="246"/>
      <c r="D62" s="246"/>
      <c r="E62" s="246"/>
      <c r="F62" s="246"/>
      <c r="G62" s="327"/>
      <c r="H62" s="328" t="s">
        <v>518</v>
      </c>
      <c r="I62" s="329">
        <v>4415853</v>
      </c>
      <c r="J62" s="330">
        <v>58092</v>
      </c>
      <c r="K62" s="331">
        <v>30.4</v>
      </c>
      <c r="L62" s="332">
        <v>32649</v>
      </c>
      <c r="M62" s="333">
        <v>7.9</v>
      </c>
      <c r="N62" s="334">
        <v>22.5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3" t="s">
        <v>3</v>
      </c>
      <c r="D47" s="1173"/>
      <c r="E47" s="1174"/>
      <c r="F47" s="11">
        <v>64.680000000000007</v>
      </c>
      <c r="G47" s="12">
        <v>65.27</v>
      </c>
      <c r="H47" s="12">
        <v>67.52</v>
      </c>
      <c r="I47" s="12">
        <v>67.849999999999994</v>
      </c>
      <c r="J47" s="13">
        <v>61.72</v>
      </c>
    </row>
    <row r="48" spans="2:10" ht="57.75" customHeight="1">
      <c r="B48" s="14"/>
      <c r="C48" s="1175" t="s">
        <v>4</v>
      </c>
      <c r="D48" s="1175"/>
      <c r="E48" s="1176"/>
      <c r="F48" s="15">
        <v>1.06</v>
      </c>
      <c r="G48" s="16">
        <v>2.5299999999999998</v>
      </c>
      <c r="H48" s="16">
        <v>3.74</v>
      </c>
      <c r="I48" s="16">
        <v>2.25</v>
      </c>
      <c r="J48" s="17">
        <v>0.71</v>
      </c>
    </row>
    <row r="49" spans="2:10" ht="57.75" customHeight="1" thickBot="1">
      <c r="B49" s="18"/>
      <c r="C49" s="1177" t="s">
        <v>5</v>
      </c>
      <c r="D49" s="1177"/>
      <c r="E49" s="1178"/>
      <c r="F49" s="19" t="s">
        <v>530</v>
      </c>
      <c r="G49" s="20">
        <v>2.33</v>
      </c>
      <c r="H49" s="20">
        <v>2.96</v>
      </c>
      <c r="I49" s="20" t="s">
        <v>531</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inf05-u04</cp:lastModifiedBy>
  <cp:lastPrinted>2018-03-01T04:41:22Z</cp:lastPrinted>
  <dcterms:created xsi:type="dcterms:W3CDTF">2018-01-24T06:03:01Z</dcterms:created>
  <dcterms:modified xsi:type="dcterms:W3CDTF">2019-02-28T07:31:09Z</dcterms:modified>
</cp:coreProperties>
</file>