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nan.local\DocAnan_iSections$\_Grp_zaisei\財政係\40財政全般\25財政状況資料集\R3決算\2回目\"/>
    </mc:Choice>
  </mc:AlternateContent>
  <bookViews>
    <workbookView xWindow="0" yWindow="0" windowWidth="10470" windowHeight="64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c r="DG42" i="10"/>
  <c r="CQ42" i="10"/>
  <c r="CO42" i="10"/>
  <c r="BY42" i="10"/>
  <c r="BW42" i="10" s="1"/>
  <c r="BE42" i="10"/>
  <c r="AM42" i="10"/>
  <c r="U42" i="10"/>
  <c r="E42" i="10"/>
  <c r="DG41" i="10"/>
  <c r="CQ41" i="10"/>
  <c r="CO41" i="10" s="1"/>
  <c r="BY41" i="10"/>
  <c r="BW41" i="10"/>
  <c r="BE41" i="10"/>
  <c r="AM41" i="10"/>
  <c r="U41" i="10"/>
  <c r="E41" i="10"/>
  <c r="DG40" i="10"/>
  <c r="CQ40" i="10"/>
  <c r="CO40" i="10"/>
  <c r="BY40" i="10"/>
  <c r="BW40" i="10" s="1"/>
  <c r="BE40" i="10"/>
  <c r="AM40" i="10"/>
  <c r="U40" i="10"/>
  <c r="E40" i="10"/>
  <c r="DG39" i="10"/>
  <c r="CQ39" i="10"/>
  <c r="CO39" i="10" s="1"/>
  <c r="BY39" i="10"/>
  <c r="BE39" i="10"/>
  <c r="AM39" i="10"/>
  <c r="W39" i="10"/>
  <c r="E39" i="10"/>
  <c r="DG38" i="10"/>
  <c r="CQ38" i="10"/>
  <c r="CO38" i="10"/>
  <c r="BY38" i="10"/>
  <c r="BE38" i="10"/>
  <c r="AM38" i="10"/>
  <c r="W38" i="10"/>
  <c r="E38" i="10"/>
  <c r="DG37" i="10"/>
  <c r="CQ37" i="10"/>
  <c r="CO37" i="10"/>
  <c r="BY37" i="10"/>
  <c r="BE37" i="10"/>
  <c r="AM37" i="10"/>
  <c r="W37" i="10"/>
  <c r="E37" i="10"/>
  <c r="DG36" i="10"/>
  <c r="CQ36" i="10"/>
  <c r="CO36" i="10" s="1"/>
  <c r="BY36" i="10"/>
  <c r="BE36" i="10"/>
  <c r="AM36" i="10"/>
  <c r="W36" i="10"/>
  <c r="E36" i="10"/>
  <c r="DG35" i="10"/>
  <c r="CQ35" i="10"/>
  <c r="CO35" i="10" s="1"/>
  <c r="BY35" i="10"/>
  <c r="BE35" i="10"/>
  <c r="AO35" i="10"/>
  <c r="W35" i="10"/>
  <c r="E35" i="10"/>
  <c r="C35" i="10" s="1"/>
  <c r="DG34" i="10"/>
  <c r="CQ34" i="10"/>
  <c r="BY34" i="10"/>
  <c r="BG34" i="10"/>
  <c r="AO34" i="10"/>
  <c r="W34" i="10"/>
  <c r="E34" i="10"/>
  <c r="C34" i="10"/>
  <c r="C39" i="10" l="1"/>
  <c r="C40" i="10" s="1"/>
  <c r="C41" i="10" s="1"/>
  <c r="C42" i="10" s="1"/>
  <c r="C36" i="10"/>
  <c r="C37" i="10" s="1"/>
  <c r="C38" i="10" s="1"/>
  <c r="U34" i="10" l="1"/>
  <c r="U35" i="10" s="1"/>
  <c r="U36" i="10" s="1"/>
  <c r="U37" i="10" s="1"/>
  <c r="U38" i="10" s="1"/>
  <c r="U39" i="10" s="1"/>
  <c r="AM34" i="10" l="1"/>
  <c r="AM35" i="10" s="1"/>
  <c r="BE34" i="10" l="1"/>
  <c r="BW34" i="10"/>
  <c r="BW35" i="10" s="1"/>
  <c r="BW36" i="10" s="1"/>
  <c r="BW37" i="10" s="1"/>
  <c r="BW38" i="10" s="1"/>
  <c r="BW39" i="10" s="1"/>
  <c r="CO34" i="10" l="1"/>
</calcChain>
</file>

<file path=xl/sharedStrings.xml><?xml version="1.0" encoding="utf-8"?>
<sst xmlns="http://schemas.openxmlformats.org/spreadsheetml/2006/main" count="1166" uniqueCount="586">
  <si>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</si>
  <si>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</si>
  <si>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</si>
  <si>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0"/>
  </si>
  <si>
    <t>標準財政規模比（％）</t>
  </si>
  <si>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</si>
  <si>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</si>
  <si>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</si>
  <si>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</si>
  <si>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</si>
  <si>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</si>
  <si>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</si>
  <si>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</si>
  <si>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</si>
  <si>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</si>
  <si>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</si>
  <si>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</si>
  <si>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</si>
  <si>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</si>
  <si>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</si>
  <si>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</si>
  <si>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</si>
  <si>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</si>
  <si>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</si>
  <si>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</si>
  <si>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</si>
  <si>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</si>
  <si>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</si>
  <si>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</si>
  <si>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</si>
  <si>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</si>
  <si>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</si>
  <si>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</si>
  <si>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</si>
  <si>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</si>
  <si>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</si>
  <si>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</si>
  <si>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</si>
  <si>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</si>
  <si>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</si>
  <si>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1"/>
  </si>
  <si>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</si>
  <si>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</si>
  <si>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</si>
  <si>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1"/>
  </si>
  <si>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</si>
  <si>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</si>
  <si>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</si>
  <si>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</si>
  <si>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</si>
  <si>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(A)－(B)</t>
  </si>
  <si>
    <t>当該団体
からの
補助金</t>
  </si>
  <si>
    <t>国有提供交付金(特別区財調交付金)</t>
  </si>
  <si>
    <t>実質公債費比率の分子</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</si>
  <si>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</si>
  <si>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</si>
  <si>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</si>
  <si>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</si>
  <si>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項番</t>
  </si>
  <si>
    <t>将来負担比率（分子）の構造</t>
  </si>
  <si>
    <r>
      <t>減債基金残高</t>
    </r>
    <r>
      <rPr>
        <sz val="11"/>
        <color theme="1"/>
        <rFont val="ＭＳ ゴシック"/>
        <family val="3"/>
        <charset val="128"/>
      </rPr>
      <t>（注）</t>
    </r>
    <rPh sb="4" eb="6">
      <t>ザンダカ</t>
    </rPh>
    <rPh sb="7" eb="8">
      <t>チュウ</t>
    </rPh>
    <phoneticPr fontId="31"/>
  </si>
  <si>
    <t>減債基金積立相当額</t>
    <rPh sb="0" eb="2">
      <t>ゲンサイ</t>
    </rPh>
    <rPh sb="2" eb="4">
      <t>キキン</t>
    </rPh>
    <rPh sb="4" eb="6">
      <t>ツミタテ</t>
    </rPh>
    <rPh sb="6" eb="9">
      <t>ソウトウガク</t>
    </rPh>
    <phoneticPr fontId="31"/>
  </si>
  <si>
    <t>満期一括償還地方債の一年当たりの元金償還金に相当するもの
（年度割相当額）</t>
  </si>
  <si>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</si>
  <si>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</si>
  <si>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</si>
  <si>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</si>
  <si>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</si>
  <si>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</si>
  <si>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</si>
  <si>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</si>
  <si>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</si>
  <si>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</si>
  <si>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</si>
  <si>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</si>
  <si>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</si>
  <si>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</si>
  <si>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</si>
  <si>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</si>
  <si>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</si>
  <si>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</si>
  <si>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</si>
  <si>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</si>
  <si>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</si>
  <si>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</si>
  <si>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</si>
  <si>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</si>
  <si>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</si>
  <si>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</si>
  <si>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</si>
  <si>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</si>
  <si>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</si>
  <si>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</si>
  <si>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0"/>
  </si>
  <si>
    <t>将来負担比率の分子</t>
  </si>
  <si>
    <t>連結実質赤字比率に係る赤字・黒字の構成分析</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</si>
  <si>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</si>
  <si>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</si>
  <si>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</si>
  <si>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</si>
  <si>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</si>
  <si>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介護保険事業会計</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</si>
  <si>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</si>
  <si>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</si>
  <si>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</si>
  <si>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</si>
  <si>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5"/>
  </si>
  <si>
    <t>赤字額</t>
    <rPh sb="0" eb="2">
      <t>アカジ</t>
    </rPh>
    <rPh sb="2" eb="3">
      <t>ガク</t>
    </rPh>
    <phoneticPr fontId="1"/>
  </si>
  <si>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</si>
  <si>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</si>
  <si>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</si>
  <si>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3"/>
  </si>
  <si>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</si>
  <si>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</si>
  <si>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</si>
  <si>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</si>
  <si>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</si>
  <si>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</si>
  <si>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</si>
  <si>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</si>
  <si>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</si>
  <si>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0"/>
  </si>
  <si>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</si>
  <si>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</si>
  <si>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徳島県</t>
  </si>
  <si>
    <t>市町村類型</t>
  </si>
  <si>
    <t>阿南市輝く子どもの子育て応援に係る日亜化学工業基金</t>
  </si>
  <si>
    <t>地方道路公社に係る将来負担額</t>
    <rPh sb="0" eb="2">
      <t>チホウ</t>
    </rPh>
    <rPh sb="2" eb="4">
      <t>ドウロ</t>
    </rPh>
    <rPh sb="4" eb="6">
      <t>コウシャ</t>
    </rPh>
    <rPh sb="7" eb="8">
      <t>カカ</t>
    </rPh>
    <rPh sb="9" eb="11">
      <t>ショウライ</t>
    </rPh>
    <rPh sb="11" eb="14">
      <t>フタンガク</t>
    </rPh>
    <phoneticPr fontId="30"/>
  </si>
  <si>
    <t>Ⅱ－２</t>
  </si>
  <si>
    <t>指定団体等の指定状況</t>
  </si>
  <si>
    <t>歳出総額</t>
  </si>
  <si>
    <t>ゴルフ場利用税交付金</t>
  </si>
  <si>
    <t>寄附金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</si>
  <si>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</si>
  <si>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</si>
  <si>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</si>
  <si>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0"/>
  </si>
  <si>
    <t>歳入総額</t>
  </si>
  <si>
    <t>住宅新築資金等貸付事業会計</t>
  </si>
  <si>
    <t>実質収支比率</t>
    <rPh sb="0" eb="2">
      <t>ジッシツ</t>
    </rPh>
    <rPh sb="2" eb="4">
      <t>シュウシ</t>
    </rPh>
    <rPh sb="4" eb="6">
      <t>ヒリツ</t>
    </rPh>
    <phoneticPr fontId="5"/>
  </si>
  <si>
    <t>準元利償還金</t>
    <rPh sb="0" eb="1">
      <t>ジュン</t>
    </rPh>
    <rPh sb="1" eb="3">
      <t>ガンリ</t>
    </rPh>
    <rPh sb="3" eb="6">
      <t>ショウカンキン</t>
    </rPh>
    <phoneticPr fontId="30"/>
  </si>
  <si>
    <t>財政健全化等</t>
    <rPh sb="0" eb="2">
      <t>ザイセイ</t>
    </rPh>
    <rPh sb="2" eb="5">
      <t>ケンゼンカ</t>
    </rPh>
    <rPh sb="5" eb="6">
      <t>トウ</t>
    </rPh>
    <phoneticPr fontId="5"/>
  </si>
  <si>
    <t>分担金・負担金</t>
  </si>
  <si>
    <t>徳島県後期高齢者医療広域連合(一般会計)</t>
    <rPh sb="0" eb="3">
      <t>トクシマケン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</si>
  <si>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経常収支比率</t>
    <rPh sb="0" eb="2">
      <t>ケイジョウ</t>
    </rPh>
    <rPh sb="2" eb="4">
      <t>シュウシ</t>
    </rPh>
    <rPh sb="4" eb="6">
      <t>ヒリツ</t>
    </rPh>
    <phoneticPr fontId="5"/>
  </si>
  <si>
    <t>市町村名</t>
    <rPh sb="0" eb="3">
      <t>シチョウソン</t>
    </rPh>
    <rPh sb="3" eb="4">
      <t>メイ</t>
    </rPh>
    <phoneticPr fontId="5"/>
  </si>
  <si>
    <t>阿南市</t>
  </si>
  <si>
    <t>地方交付税種地</t>
    <rPh sb="0" eb="2">
      <t>チホウ</t>
    </rPh>
    <rPh sb="2" eb="5">
      <t>コウフゼイ</t>
    </rPh>
    <rPh sb="5" eb="6">
      <t>シュ</t>
    </rPh>
    <rPh sb="6" eb="7">
      <t>チ</t>
    </rPh>
    <phoneticPr fontId="5"/>
  </si>
  <si>
    <t>徳島県阿南市</t>
  </si>
  <si>
    <t>1-2</t>
  </si>
  <si>
    <t>歳入歳出差引</t>
  </si>
  <si>
    <t>▲ 2.73</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</si>
  <si>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</si>
  <si>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</si>
  <si>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</si>
  <si>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</si>
  <si>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</si>
  <si>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</si>
  <si>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</si>
  <si>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</si>
  <si>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実質収支</t>
  </si>
  <si>
    <t>財政力指数</t>
    <rPh sb="0" eb="3">
      <t>ザイセイリョク</t>
    </rPh>
    <rPh sb="3" eb="5">
      <t>シスウ</t>
    </rPh>
    <phoneticPr fontId="5"/>
  </si>
  <si>
    <t>日亜化学工業河川水質改良基金</t>
  </si>
  <si>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</si>
  <si>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0"/>
  </si>
  <si>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</si>
  <si>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</si>
  <si>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</si>
  <si>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</si>
  <si>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</si>
  <si>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</si>
  <si>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</si>
  <si>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</si>
  <si>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r>
      <t xml:space="preserve">増減率 </t>
    </r>
    <r>
      <rPr>
        <sz val="9"/>
        <color indexed="8"/>
        <rFont val="ＭＳ ゴシック"/>
        <family val="3"/>
        <charset val="128"/>
      </rPr>
      <t xml:space="preserve"> (％)</t>
    </r>
    <rPh sb="0" eb="2">
      <t>ゾウゲン</t>
    </rPh>
    <rPh sb="2" eb="3">
      <t>リツ</t>
    </rPh>
    <phoneticPr fontId="5"/>
  </si>
  <si>
    <t>歳出合計</t>
  </si>
  <si>
    <t>-4.9</t>
  </si>
  <si>
    <t>椿診療所事業会計</t>
  </si>
  <si>
    <t>山振</t>
    <rPh sb="0" eb="1">
      <t>ヤマ</t>
    </rPh>
    <rPh sb="1" eb="2">
      <t>フ</t>
    </rPh>
    <phoneticPr fontId="5"/>
  </si>
  <si>
    <t>繰上償還金</t>
  </si>
  <si>
    <t>※5：産業構造の比率は、分母を就業人口総数とし、分類不能の産業を除いて算出。</t>
  </si>
  <si>
    <t>伊島地区生活排水処理事業会計</t>
  </si>
  <si>
    <t>　実質赤字比率</t>
    <rPh sb="1" eb="3">
      <t>ジッシツ</t>
    </rPh>
    <rPh sb="3" eb="5">
      <t>アカジ</t>
    </rPh>
    <rPh sb="5" eb="7">
      <t>ヒリツ</t>
    </rPh>
    <phoneticPr fontId="5"/>
  </si>
  <si>
    <t>-</t>
  </si>
  <si>
    <t>令04.01.01(人)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</si>
  <si>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</si>
  <si>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0"/>
  </si>
  <si>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</si>
  <si>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</si>
  <si>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</si>
  <si>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</si>
  <si>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</si>
  <si>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</si>
  <si>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</si>
  <si>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</si>
  <si>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0"/>
  </si>
  <si>
    <t>○</t>
  </si>
  <si>
    <t>参考</t>
    <rPh sb="0" eb="2">
      <t>サンコウ</t>
    </rPh>
    <phoneticPr fontId="5"/>
  </si>
  <si>
    <t>実質単年度収支</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</si>
  <si>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</si>
  <si>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</si>
  <si>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</si>
  <si>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</si>
  <si>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</si>
  <si>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将来負担比率</t>
    <rPh sb="1" eb="3">
      <t>ショウライ</t>
    </rPh>
    <rPh sb="3" eb="5">
      <t>フタン</t>
    </rPh>
    <rPh sb="5" eb="7">
      <t>ヒリツ</t>
    </rPh>
    <phoneticPr fontId="5"/>
  </si>
  <si>
    <t>　うち、健全化法施行規則附則第三条に係る負担見込額</t>
  </si>
  <si>
    <t>基準財政収入額</t>
  </si>
  <si>
    <t>-1.4</t>
  </si>
  <si>
    <t>一般職員</t>
    <rPh sb="0" eb="2">
      <t>イッパン</t>
    </rPh>
    <rPh sb="2" eb="4">
      <t>ショクイン</t>
    </rPh>
    <phoneticPr fontId="5"/>
  </si>
  <si>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</si>
  <si>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</si>
  <si>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</si>
  <si>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4"/>
  </si>
  <si>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</si>
  <si>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</si>
  <si>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</si>
  <si>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</si>
  <si>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</si>
  <si>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</si>
  <si>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</si>
  <si>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</si>
  <si>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</si>
  <si>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</si>
  <si>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</si>
  <si>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</si>
  <si>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</si>
  <si>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</si>
  <si>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</si>
  <si>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地方債現在高（臨時財政対策債除き）</t>
  </si>
  <si>
    <t>目的税</t>
  </si>
  <si>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</si>
  <si>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</si>
  <si>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</si>
  <si>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</si>
  <si>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</si>
  <si>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</si>
  <si>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</si>
  <si>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</si>
  <si>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</si>
  <si>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</si>
  <si>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積立金
現在高</t>
    <rPh sb="4" eb="7">
      <t>ゲンザイダカ</t>
    </rPh>
    <phoneticPr fontId="34"/>
  </si>
  <si>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</si>
  <si>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</si>
  <si>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</si>
  <si>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</si>
  <si>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</si>
  <si>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</si>
  <si>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</si>
  <si>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</si>
  <si>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</si>
  <si>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</si>
  <si>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</si>
  <si>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</si>
  <si>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</si>
  <si>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</si>
  <si>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団体名</t>
    <rPh sb="0" eb="2">
      <t>ダンタイ</t>
    </rPh>
    <phoneticPr fontId="5"/>
  </si>
  <si>
    <t>※1：経常収支比率の( )内の数値は、「減収補塡債（特例分）」「猶予特例債」及び「臨時財政対策債」を除いて算出したものである。</t>
  </si>
  <si>
    <t>決算額</t>
  </si>
  <si>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</si>
  <si>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</si>
  <si>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</si>
  <si>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</si>
  <si>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</si>
  <si>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</si>
  <si>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2"/>
  </si>
  <si>
    <t>令和3年度</t>
  </si>
  <si>
    <t>豊香野地区生活排水処理事業会計</t>
  </si>
  <si>
    <t>一般会計等（純計）</t>
    <rPh sb="0" eb="2">
      <t>イッパン</t>
    </rPh>
    <rPh sb="2" eb="4">
      <t>カイケイ</t>
    </rPh>
    <rPh sb="4" eb="5">
      <t>トウ</t>
    </rPh>
    <rPh sb="6" eb="8">
      <t>ジュンケイ</t>
    </rPh>
    <phoneticPr fontId="5"/>
  </si>
  <si>
    <t>実質赤字比率</t>
    <rPh sb="0" eb="2">
      <t>ジッシツ</t>
    </rPh>
    <rPh sb="2" eb="4">
      <t>アカジ</t>
    </rPh>
    <rPh sb="4" eb="6">
      <t>ヒリツ</t>
    </rPh>
    <phoneticPr fontId="33"/>
  </si>
  <si>
    <t>地方税</t>
  </si>
  <si>
    <t>▲退職金</t>
    <rPh sb="1" eb="3">
      <t>タイショク</t>
    </rPh>
    <rPh sb="3" eb="4">
      <t>キン</t>
    </rPh>
    <phoneticPr fontId="5"/>
  </si>
  <si>
    <t>使用料</t>
  </si>
  <si>
    <t>区分</t>
  </si>
  <si>
    <t>軽油引取税交付金</t>
  </si>
  <si>
    <t>純資産又は
正味財産</t>
  </si>
  <si>
    <t>(Ａ)</t>
  </si>
  <si>
    <t>議会費</t>
  </si>
  <si>
    <t>元利償還金</t>
    <rPh sb="0" eb="2">
      <t>ガンリ</t>
    </rPh>
    <rPh sb="2" eb="5">
      <t>ショウカンキン</t>
    </rPh>
    <phoneticPr fontId="30"/>
  </si>
  <si>
    <t>総務費</t>
  </si>
  <si>
    <t>夜間休日診療所事業会計</t>
  </si>
  <si>
    <t>人件費及び人件費に準ずる費用</t>
    <rPh sb="0" eb="3">
      <t>ジンケンヒ</t>
    </rPh>
    <rPh sb="3" eb="4">
      <t>オヨ</t>
    </rPh>
    <rPh sb="5" eb="8">
      <t>ジンケンヒ</t>
    </rPh>
    <rPh sb="9" eb="10">
      <t>ジュン</t>
    </rPh>
    <rPh sb="12" eb="14">
      <t>ヒヨウ</t>
    </rPh>
    <phoneticPr fontId="5"/>
  </si>
  <si>
    <t>民生費</t>
  </si>
  <si>
    <t>被保険者数(人)</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</si>
  <si>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</si>
  <si>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</si>
  <si>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</si>
  <si>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地方交付税</t>
  </si>
  <si>
    <t>国庫支出金</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</si>
  <si>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</si>
  <si>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</si>
  <si>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</si>
  <si>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</si>
  <si>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自動車取得税交付金</t>
  </si>
  <si>
    <t>公債費に準ずる債務負担行為に係るもの</t>
  </si>
  <si>
    <t>消防費</t>
  </si>
  <si>
    <t>教育費</t>
  </si>
  <si>
    <t>災害復旧費</t>
  </si>
  <si>
    <t>企業債
（地方債）
現在高</t>
  </si>
  <si>
    <t>公債費</t>
  </si>
  <si>
    <t>経常損益</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</si>
  <si>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</si>
  <si>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</si>
  <si>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経常経費充当一般財源等</t>
  </si>
  <si>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</si>
  <si>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</si>
  <si>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</si>
  <si>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</si>
  <si>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</si>
  <si>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　※一般会計等（純計）は、各会計の相互間の繰入・繰出等の重複を控除したものであり、各会計の合計と一致しない場合がある。</t>
  </si>
  <si>
    <t>令和3年度</t>
    <rPh sb="0" eb="2">
      <t>レイワ</t>
    </rPh>
    <rPh sb="3" eb="5">
      <t>ネンド</t>
    </rPh>
    <phoneticPr fontId="5"/>
  </si>
  <si>
    <t>▲ 2.51</t>
  </si>
  <si>
    <t>国営土地改良事業に係るもの</t>
    <rPh sb="0" eb="2">
      <t>コクエイ</t>
    </rPh>
    <rPh sb="2" eb="4">
      <t>トチ</t>
    </rPh>
    <rPh sb="4" eb="6">
      <t>カイリョウ</t>
    </rPh>
    <rPh sb="6" eb="8">
      <t>ジギョウ</t>
    </rPh>
    <rPh sb="9" eb="10">
      <t>カカ</t>
    </rPh>
    <phoneticPr fontId="30"/>
  </si>
  <si>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</si>
  <si>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</si>
  <si>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</si>
  <si>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</si>
  <si>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</si>
  <si>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森林総合研究所等が行う事業に係るもの</t>
  </si>
  <si>
    <t>繰入金</t>
  </si>
  <si>
    <t>財政再生基準</t>
  </si>
  <si>
    <t>加入世帯数(世帯)</t>
  </si>
  <si>
    <t xml:space="preserve"> 過去５年間平均</t>
    <rPh sb="1" eb="3">
      <t>カコ</t>
    </rPh>
    <rPh sb="4" eb="6">
      <t>ネンカン</t>
    </rPh>
    <rPh sb="6" eb="8">
      <t>ヘイキン</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</si>
  <si>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</si>
  <si>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加茂谷診療所事業会計</t>
  </si>
  <si>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</si>
  <si>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</si>
  <si>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地方債</t>
  </si>
  <si>
    <t>令和2年度</t>
    <rPh sb="0" eb="2">
      <t>レイワ</t>
    </rPh>
    <rPh sb="3" eb="5">
      <t>ネンド</t>
    </rPh>
    <phoneticPr fontId="5"/>
  </si>
  <si>
    <t>実質公債費比率</t>
    <rPh sb="0" eb="2">
      <t>ジッシツ</t>
    </rPh>
    <rPh sb="2" eb="5">
      <t>コウサイヒ</t>
    </rPh>
    <rPh sb="5" eb="7">
      <t>ヒリツ</t>
    </rPh>
    <phoneticPr fontId="33"/>
  </si>
  <si>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</si>
  <si>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</si>
  <si>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</si>
  <si>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</si>
  <si>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</si>
  <si>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人口１人当たり決算額</t>
    <rPh sb="0" eb="2">
      <t>ジンコウ</t>
    </rPh>
    <rPh sb="2" eb="4">
      <t>ヒトリ</t>
    </rPh>
    <rPh sb="4" eb="5">
      <t>ア</t>
    </rPh>
    <rPh sb="7" eb="10">
      <t>ケッサンガク</t>
    </rPh>
    <phoneticPr fontId="5"/>
  </si>
  <si>
    <t>地方債
現在高</t>
  </si>
  <si>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</si>
  <si>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</si>
  <si>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</si>
  <si>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0"/>
  </si>
  <si>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</si>
  <si>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</si>
  <si>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</si>
  <si>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</si>
  <si>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</si>
  <si>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</si>
  <si>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</si>
  <si>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学校給食事業会計</t>
  </si>
  <si>
    <t>奨学資金貸付事業会計</t>
  </si>
  <si>
    <t>春日野地域下水道事業会計</t>
  </si>
  <si>
    <t>西春日野生活排水処理事業会計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</si>
  <si>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</si>
  <si>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</si>
  <si>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</si>
  <si>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</si>
  <si>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</si>
  <si>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</si>
  <si>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</si>
  <si>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国民健康保険事業会計</t>
  </si>
  <si>
    <t>伊島診療所事業会計</t>
  </si>
  <si>
    <t>実質公債費比率　　（千円・％）</t>
    <rPh sb="0" eb="2">
      <t>ジッシツ</t>
    </rPh>
    <rPh sb="2" eb="4">
      <t>コウサイ</t>
    </rPh>
    <rPh sb="4" eb="5">
      <t>ヒ</t>
    </rPh>
    <rPh sb="5" eb="7">
      <t>ヒリツ</t>
    </rPh>
    <rPh sb="10" eb="12">
      <t>センエン</t>
    </rPh>
    <phoneticPr fontId="5"/>
  </si>
  <si>
    <t>後期高齢者医療会計</t>
  </si>
  <si>
    <t>阿南市水道事業会計</t>
  </si>
  <si>
    <t>法適用企業</t>
  </si>
  <si>
    <t>阿南市公共下水道事業会計</t>
  </si>
  <si>
    <t>羽ノ浦農業集落排水事業会計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</si>
  <si>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</si>
  <si>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</si>
  <si>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</si>
  <si>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</si>
  <si>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</si>
  <si>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区分</t>
    <rPh sb="0" eb="1">
      <t>ク</t>
    </rPh>
    <rPh sb="1" eb="2">
      <t>ブン</t>
    </rPh>
    <phoneticPr fontId="30"/>
  </si>
  <si>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</si>
  <si>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</si>
  <si>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</si>
  <si>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将来負担比率</t>
    <rPh sb="0" eb="2">
      <t>ショウライ</t>
    </rPh>
    <rPh sb="2" eb="4">
      <t>フタン</t>
    </rPh>
    <rPh sb="4" eb="6">
      <t>ヒリツ</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</si>
  <si>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</si>
  <si>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</si>
  <si>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</si>
  <si>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</si>
  <si>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</si>
  <si>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</si>
  <si>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</si>
  <si>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</si>
  <si>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</si>
  <si>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</si>
  <si>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</si>
  <si>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</si>
  <si>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</si>
  <si>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</si>
  <si>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</si>
  <si>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</si>
  <si>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</si>
  <si>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</si>
  <si>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</si>
  <si>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</si>
  <si>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健全化判断比率</t>
    <rPh sb="0" eb="3">
      <t>ケンゼンカ</t>
    </rPh>
    <rPh sb="3" eb="5">
      <t>ハンダン</t>
    </rPh>
    <rPh sb="5" eb="7">
      <t>ヒリツ</t>
    </rPh>
    <phoneticPr fontId="33"/>
  </si>
  <si>
    <t>令和3年度</t>
    <rPh sb="0" eb="2">
      <t>レイワ</t>
    </rPh>
    <rPh sb="3" eb="5">
      <t>ネンド</t>
    </rPh>
    <phoneticPr fontId="33"/>
  </si>
  <si>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</si>
  <si>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</si>
  <si>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</si>
  <si>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</si>
  <si>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</si>
  <si>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</si>
  <si>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</si>
  <si>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</si>
  <si>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</si>
  <si>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</si>
  <si>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</si>
  <si>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 7.76</t>
  </si>
  <si>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</si>
  <si>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</si>
  <si>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6"/>
  </si>
  <si>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</si>
  <si>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</si>
  <si>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9"/>
  </si>
  <si>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</si>
  <si>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</si>
  <si>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</si>
  <si>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</si>
  <si>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</si>
  <si>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</si>
  <si>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</si>
  <si>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</si>
  <si>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</si>
  <si>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</si>
  <si>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</si>
  <si>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</si>
  <si>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類似団体内平均(円)</t>
    <rPh sb="0" eb="2">
      <t>ルイジ</t>
    </rPh>
    <rPh sb="2" eb="4">
      <t>ダンタイ</t>
    </rPh>
    <phoneticPr fontId="5"/>
  </si>
  <si>
    <t>H30</t>
  </si>
  <si>
    <t>R01</t>
  </si>
  <si>
    <t>R02</t>
  </si>
  <si>
    <t>R03</t>
  </si>
  <si>
    <t>▲ 7.51</t>
  </si>
  <si>
    <t>その他会計（赤字）</t>
  </si>
  <si>
    <t>（百万円）</t>
  </si>
  <si>
    <t>H28末</t>
  </si>
  <si>
    <t>H29末</t>
  </si>
  <si>
    <t>H30末</t>
  </si>
  <si>
    <t>R01末</t>
  </si>
  <si>
    <t>R02末</t>
  </si>
  <si>
    <t>老人ホーム福寿荘組合</t>
    <rPh sb="0" eb="2">
      <t>ロウジン</t>
    </rPh>
    <rPh sb="5" eb="7">
      <t>フクジュ</t>
    </rPh>
    <rPh sb="7" eb="8">
      <t>ソウ</t>
    </rPh>
    <rPh sb="8" eb="10">
      <t>クミアイ</t>
    </rPh>
    <phoneticPr fontId="5"/>
  </si>
  <si>
    <t>那賀川北岸地域湛水防除施設組合</t>
    <rPh sb="0" eb="3">
      <t>ナカガワ</t>
    </rPh>
    <rPh sb="3" eb="5">
      <t>ホクガン</t>
    </rPh>
    <rPh sb="5" eb="7">
      <t>チイキ</t>
    </rPh>
    <rPh sb="7" eb="9">
      <t>タンスイ</t>
    </rPh>
    <rPh sb="9" eb="11">
      <t>ボウジョ</t>
    </rPh>
    <rPh sb="11" eb="13">
      <t>シセツ</t>
    </rPh>
    <rPh sb="13" eb="15">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</si>
  <si>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</si>
  <si>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</si>
  <si>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株式会社コートベール徳島</t>
    <rPh sb="0" eb="2">
      <t>カブシキ</t>
    </rPh>
    <rPh sb="2" eb="4">
      <t>カイシャ</t>
    </rPh>
    <rPh sb="10" eb="12">
      <t>トクシマ</t>
    </rPh>
    <phoneticPr fontId="5"/>
  </si>
  <si>
    <t>輝けあなんふるさと創造基金</t>
  </si>
  <si>
    <t>阿南市ごみ処理施設建設基金</t>
  </si>
  <si>
    <t>阿南市地域福祉基金</t>
  </si>
  <si>
    <t>徳島県後期高齢者広域連合(後期高齢者医療事業会計)</t>
    <rPh sb="0" eb="3">
      <t>トクシマケン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</si>
  <si>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※8：職員の状況については、令和3年地方公務員給与実態調査に基づいている。</t>
    <phoneticPr fontId="5"/>
  </si>
  <si>
    <t>歳出合計</t>
    <phoneticPr fontId="40"/>
  </si>
  <si>
    <t>-</t>
    <phoneticPr fontId="40"/>
  </si>
  <si>
    <t>-</t>
    <phoneticPr fontId="40"/>
  </si>
  <si>
    <t>-</t>
    <phoneticPr fontId="40"/>
  </si>
  <si>
    <t>失業対策事業費</t>
    <phoneticPr fontId="40"/>
  </si>
  <si>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0"/>
  </si>
  <si>
    <t>災害復旧事業費</t>
    <phoneticPr fontId="40"/>
  </si>
  <si>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0"/>
  </si>
  <si>
    <t>　うち単独</t>
    <phoneticPr fontId="40"/>
  </si>
  <si>
    <t>(注釈)</t>
    <rPh sb="1" eb="2">
      <t>チュウ</t>
    </rPh>
    <rPh sb="2" eb="3">
      <t>シャク</t>
    </rPh>
    <phoneticPr fontId="40"/>
  </si>
  <si>
    <t>　うち補助</t>
    <phoneticPr fontId="40"/>
  </si>
  <si>
    <t>普通建設事業費</t>
    <phoneticPr fontId="40"/>
  </si>
  <si>
    <t>内訳</t>
    <rPh sb="0" eb="2">
      <t>ウチワケ</t>
    </rPh>
    <phoneticPr fontId="40"/>
  </si>
  <si>
    <t>歳入合計</t>
    <phoneticPr fontId="40"/>
  </si>
  <si>
    <t>　　うち人件費</t>
    <phoneticPr fontId="40"/>
  </si>
  <si>
    <t>　うち臨時財政対策債</t>
    <phoneticPr fontId="40"/>
  </si>
  <si>
    <t>投資的経費計</t>
    <rPh sb="5" eb="6">
      <t>ケイ</t>
    </rPh>
    <phoneticPr fontId="40"/>
  </si>
  <si>
    <t>保険給付費</t>
    <phoneticPr fontId="40"/>
  </si>
  <si>
    <t>その他</t>
    <phoneticPr fontId="40"/>
  </si>
  <si>
    <t>-</t>
    <phoneticPr fontId="40"/>
  </si>
  <si>
    <t>-</t>
    <phoneticPr fontId="40"/>
  </si>
  <si>
    <t>　うち猶予特例債</t>
    <phoneticPr fontId="41"/>
  </si>
  <si>
    <t>　前年度繰上充用金</t>
    <phoneticPr fontId="40"/>
  </si>
  <si>
    <t>国庫支出金</t>
    <phoneticPr fontId="40"/>
  </si>
  <si>
    <t>国民健康保険</t>
    <phoneticPr fontId="40"/>
  </si>
  <si>
    <t>　うち減収補塡債(特例分)</t>
    <rPh sb="4" eb="5">
      <t>シュウ</t>
    </rPh>
    <rPh sb="9" eb="10">
      <t>トク</t>
    </rPh>
    <rPh sb="10" eb="11">
      <t>レイ</t>
    </rPh>
    <rPh sb="11" eb="12">
      <t>ブン</t>
    </rPh>
    <phoneticPr fontId="41"/>
  </si>
  <si>
    <t>　投資・出資金・貸付金</t>
    <phoneticPr fontId="40"/>
  </si>
  <si>
    <t>保険税(料)収入額</t>
    <phoneticPr fontId="40"/>
  </si>
  <si>
    <t>被保険者
1人当り</t>
    <phoneticPr fontId="40"/>
  </si>
  <si>
    <t>工業用水道</t>
    <phoneticPr fontId="40"/>
  </si>
  <si>
    <t>　積立金</t>
    <phoneticPr fontId="40"/>
  </si>
  <si>
    <t>簡易水道</t>
    <phoneticPr fontId="40"/>
  </si>
  <si>
    <t>　繰出金</t>
    <phoneticPr fontId="40"/>
  </si>
  <si>
    <t>上水道</t>
    <phoneticPr fontId="40"/>
  </si>
  <si>
    <t>　　うち一部事務組合負担金</t>
    <phoneticPr fontId="40"/>
  </si>
  <si>
    <t>再差引収支</t>
    <rPh sb="0" eb="1">
      <t>サイ</t>
    </rPh>
    <rPh sb="1" eb="3">
      <t>サシヒキ</t>
    </rPh>
    <rPh sb="3" eb="5">
      <t>シュウシ</t>
    </rPh>
    <phoneticPr fontId="40"/>
  </si>
  <si>
    <t>下水道</t>
    <phoneticPr fontId="40"/>
  </si>
  <si>
    <t>　補助費等</t>
    <rPh sb="1" eb="3">
      <t>ホジョ</t>
    </rPh>
    <rPh sb="3" eb="4">
      <t>ヒ</t>
    </rPh>
    <rPh sb="4" eb="5">
      <t>トウ</t>
    </rPh>
    <phoneticPr fontId="40"/>
  </si>
  <si>
    <t>実質収支</t>
    <rPh sb="0" eb="2">
      <t>ジッシツ</t>
    </rPh>
    <rPh sb="2" eb="4">
      <t>シュウシ</t>
    </rPh>
    <phoneticPr fontId="40"/>
  </si>
  <si>
    <t>合計</t>
    <phoneticPr fontId="40"/>
  </si>
  <si>
    <t>　維持補修費</t>
    <phoneticPr fontId="40"/>
  </si>
  <si>
    <t>国民健康保険事業会計の状況</t>
    <rPh sb="0" eb="2">
      <t>コクミン</t>
    </rPh>
    <rPh sb="2" eb="4">
      <t>ケンコウ</t>
    </rPh>
    <rPh sb="4" eb="6">
      <t>ホケン</t>
    </rPh>
    <rPh sb="6" eb="8">
      <t>ジギョウ</t>
    </rPh>
    <rPh sb="8" eb="10">
      <t>カイケイ</t>
    </rPh>
    <rPh sb="11" eb="13">
      <t>ジョウキョウ</t>
    </rPh>
    <phoneticPr fontId="40"/>
  </si>
  <si>
    <t>公営事業等への繰出</t>
    <rPh sb="0" eb="2">
      <t>コウエイ</t>
    </rPh>
    <rPh sb="2" eb="4">
      <t>ジギョウ</t>
    </rPh>
    <rPh sb="4" eb="5">
      <t>トウ</t>
    </rPh>
    <rPh sb="7" eb="9">
      <t>クリダ</t>
    </rPh>
    <phoneticPr fontId="40"/>
  </si>
  <si>
    <t>　物件費</t>
    <phoneticPr fontId="40"/>
  </si>
  <si>
    <t>その他の経費</t>
    <rPh sb="2" eb="3">
      <t>タ</t>
    </rPh>
    <rPh sb="4" eb="6">
      <t>ケイヒ</t>
    </rPh>
    <phoneticPr fontId="40"/>
  </si>
  <si>
    <t>純固定資産税</t>
    <rPh sb="0" eb="1">
      <t>ジュン</t>
    </rPh>
    <rPh sb="1" eb="3">
      <t>コテイ</t>
    </rPh>
    <rPh sb="3" eb="6">
      <t>シサンゼイ</t>
    </rPh>
    <phoneticPr fontId="40"/>
  </si>
  <si>
    <t>一時借入金利子</t>
    <phoneticPr fontId="40"/>
  </si>
  <si>
    <t>市町村民税</t>
    <rPh sb="0" eb="3">
      <t>シチョウソン</t>
    </rPh>
    <rPh sb="3" eb="4">
      <t>ミン</t>
    </rPh>
    <rPh sb="4" eb="5">
      <t>ゼイ</t>
    </rPh>
    <phoneticPr fontId="40"/>
  </si>
  <si>
    <t>・計</t>
    <phoneticPr fontId="40"/>
  </si>
  <si>
    <t>　うち利子</t>
    <phoneticPr fontId="43"/>
  </si>
  <si>
    <t>合計</t>
    <rPh sb="0" eb="2">
      <t>ゴウケイ</t>
    </rPh>
    <phoneticPr fontId="40"/>
  </si>
  <si>
    <t>現年</t>
    <rPh sb="0" eb="1">
      <t>ゲン</t>
    </rPh>
    <rPh sb="1" eb="2">
      <t>ネン</t>
    </rPh>
    <phoneticPr fontId="40"/>
  </si>
  <si>
    <t>徴収率
(％)</t>
    <rPh sb="0" eb="2">
      <t>チョウシュウ</t>
    </rPh>
    <rPh sb="2" eb="3">
      <t>リツ</t>
    </rPh>
    <phoneticPr fontId="40"/>
  </si>
  <si>
    <t>-</t>
    <phoneticPr fontId="40"/>
  </si>
  <si>
    <t>　うち元金</t>
    <phoneticPr fontId="43"/>
  </si>
  <si>
    <t>令和2年度</t>
    <rPh sb="0" eb="2">
      <t>レイワ</t>
    </rPh>
    <rPh sb="3" eb="5">
      <t>ネンド</t>
    </rPh>
    <rPh sb="4" eb="5">
      <t>ド</t>
    </rPh>
    <phoneticPr fontId="40"/>
  </si>
  <si>
    <t>令和3年度</t>
    <rPh sb="0" eb="2">
      <t>レイワ</t>
    </rPh>
    <rPh sb="3" eb="5">
      <t>ネンド</t>
    </rPh>
    <phoneticPr fontId="40"/>
  </si>
  <si>
    <t>元利償還金</t>
    <phoneticPr fontId="40"/>
  </si>
  <si>
    <t>　公債費</t>
    <phoneticPr fontId="40"/>
  </si>
  <si>
    <t>交通安全対策特別交付金</t>
    <phoneticPr fontId="40"/>
  </si>
  <si>
    <t>　扶助費</t>
    <phoneticPr fontId="40"/>
  </si>
  <si>
    <t>(一般財源計)</t>
    <phoneticPr fontId="40"/>
  </si>
  <si>
    <t>　　うち職員給</t>
    <rPh sb="4" eb="6">
      <t>ショクイン</t>
    </rPh>
    <rPh sb="6" eb="7">
      <t>キュウ</t>
    </rPh>
    <phoneticPr fontId="40"/>
  </si>
  <si>
    <t>　震災復興特別交付税</t>
    <phoneticPr fontId="43"/>
  </si>
  <si>
    <t>　人件費</t>
    <phoneticPr fontId="40"/>
  </si>
  <si>
    <t>　法定外目的税</t>
    <phoneticPr fontId="40"/>
  </si>
  <si>
    <t>　特別交付税</t>
    <phoneticPr fontId="40"/>
  </si>
  <si>
    <t>義務的経費計</t>
    <rPh sb="0" eb="3">
      <t>ギムテキ</t>
    </rPh>
    <rPh sb="3" eb="5">
      <t>ケイヒ</t>
    </rPh>
    <rPh sb="5" eb="6">
      <t>ケイ</t>
    </rPh>
    <phoneticPr fontId="40"/>
  </si>
  <si>
    <t>　　水利地益税等</t>
    <phoneticPr fontId="40"/>
  </si>
  <si>
    <t>　普通交付税</t>
    <phoneticPr fontId="40"/>
  </si>
  <si>
    <t>経常収支比率</t>
    <rPh sb="0" eb="2">
      <t>ケイジョウ</t>
    </rPh>
    <rPh sb="2" eb="4">
      <t>シュウシ</t>
    </rPh>
    <rPh sb="4" eb="6">
      <t>ヒリツ</t>
    </rPh>
    <phoneticPr fontId="38"/>
  </si>
  <si>
    <t>充当一般財源等</t>
    <phoneticPr fontId="40"/>
  </si>
  <si>
    <t>構成比</t>
    <phoneticPr fontId="40"/>
  </si>
  <si>
    <t>　　都市計画税</t>
    <phoneticPr fontId="40"/>
  </si>
  <si>
    <t>性質別歳出の状況（単位 千円・％）</t>
    <rPh sb="0" eb="2">
      <t>セイシツ</t>
    </rPh>
    <phoneticPr fontId="40"/>
  </si>
  <si>
    <t>-</t>
    <phoneticPr fontId="40"/>
  </si>
  <si>
    <t>　　事業所税</t>
    <phoneticPr fontId="40"/>
  </si>
  <si>
    <t>　新型コロナウイルス感染症対策地方税減収補塡特別交付金</t>
    <phoneticPr fontId="40"/>
  </si>
  <si>
    <t>　　入湯税</t>
    <phoneticPr fontId="40"/>
  </si>
  <si>
    <t>　軽自動車税減収補塡特例交付金</t>
    <rPh sb="8" eb="10">
      <t>ホテン</t>
    </rPh>
    <phoneticPr fontId="44"/>
  </si>
  <si>
    <t>　法定目的税</t>
    <phoneticPr fontId="40"/>
  </si>
  <si>
    <t>　自動車税減収補塡特例交付金</t>
    <rPh sb="7" eb="9">
      <t>ホテン</t>
    </rPh>
    <rPh sb="13" eb="14">
      <t>キン</t>
    </rPh>
    <phoneticPr fontId="44"/>
  </si>
  <si>
    <t>前年度繰上充用金</t>
    <phoneticPr fontId="40"/>
  </si>
  <si>
    <t>-</t>
    <phoneticPr fontId="40"/>
  </si>
  <si>
    <t>　個人住民税減収補塡特例交付金</t>
    <phoneticPr fontId="40"/>
  </si>
  <si>
    <t>諸支出金</t>
    <rPh sb="3" eb="4">
      <t>キン</t>
    </rPh>
    <phoneticPr fontId="43"/>
  </si>
  <si>
    <t>　法定外普通税</t>
    <phoneticPr fontId="40"/>
  </si>
  <si>
    <t>地方特例交付金等</t>
    <rPh sb="7" eb="8">
      <t>トウ</t>
    </rPh>
    <phoneticPr fontId="41"/>
  </si>
  <si>
    <t>-</t>
    <phoneticPr fontId="40"/>
  </si>
  <si>
    <t>　　特別土地保有税</t>
    <phoneticPr fontId="40"/>
  </si>
  <si>
    <t>法人事業税交付金</t>
    <phoneticPr fontId="41"/>
  </si>
  <si>
    <t>　　鉱産税</t>
    <phoneticPr fontId="40"/>
  </si>
  <si>
    <t>自動車税環境性能割交付金</t>
    <phoneticPr fontId="40"/>
  </si>
  <si>
    <t>　　市町村たばこ税</t>
    <phoneticPr fontId="40"/>
  </si>
  <si>
    <t>　　軽自動車税</t>
    <phoneticPr fontId="40"/>
  </si>
  <si>
    <t>　　　うち純固定資産税</t>
    <phoneticPr fontId="40"/>
  </si>
  <si>
    <t>　　固定資産税</t>
    <phoneticPr fontId="40"/>
  </si>
  <si>
    <t>　　　法人税割</t>
    <phoneticPr fontId="40"/>
  </si>
  <si>
    <t>　　　法人均等割</t>
    <phoneticPr fontId="40"/>
  </si>
  <si>
    <t>分離課税所得割交付金</t>
    <phoneticPr fontId="43"/>
  </si>
  <si>
    <t>　　　所得割</t>
    <phoneticPr fontId="40"/>
  </si>
  <si>
    <t>株式等譲渡所得割交付金</t>
    <rPh sb="0" eb="2">
      <t>カブシキ</t>
    </rPh>
    <rPh sb="2" eb="3">
      <t>トウ</t>
    </rPh>
    <rPh sb="3" eb="5">
      <t>ジョウト</t>
    </rPh>
    <rPh sb="5" eb="7">
      <t>ショトク</t>
    </rPh>
    <rPh sb="7" eb="8">
      <t>ワリ</t>
    </rPh>
    <rPh sb="8" eb="11">
      <t>コウフキン</t>
    </rPh>
    <phoneticPr fontId="39"/>
  </si>
  <si>
    <t>　　　個人均等割</t>
    <phoneticPr fontId="40"/>
  </si>
  <si>
    <t>配当割交付金</t>
    <rPh sb="0" eb="2">
      <t>ハイトウ</t>
    </rPh>
    <rPh sb="2" eb="3">
      <t>ワリ</t>
    </rPh>
    <rPh sb="3" eb="6">
      <t>コウフキン</t>
    </rPh>
    <phoneticPr fontId="39"/>
  </si>
  <si>
    <t>　　市町村民税</t>
    <phoneticPr fontId="40"/>
  </si>
  <si>
    <t>　法定普通税</t>
    <phoneticPr fontId="40"/>
  </si>
  <si>
    <t>地方譲与税</t>
    <phoneticPr fontId="40"/>
  </si>
  <si>
    <t>(A)のうち充当一般財源等</t>
    <rPh sb="6" eb="8">
      <t>ジュウトウ</t>
    </rPh>
    <rPh sb="8" eb="10">
      <t>イッパン</t>
    </rPh>
    <rPh sb="10" eb="12">
      <t>ザイゲン</t>
    </rPh>
    <rPh sb="12" eb="13">
      <t>ナド</t>
    </rPh>
    <phoneticPr fontId="40"/>
  </si>
  <si>
    <t>(A)のうち普通建設事業費</t>
    <rPh sb="6" eb="8">
      <t>フツウ</t>
    </rPh>
    <rPh sb="8" eb="10">
      <t>ケンセツ</t>
    </rPh>
    <rPh sb="10" eb="13">
      <t>ジギョウヒ</t>
    </rPh>
    <phoneticPr fontId="40"/>
  </si>
  <si>
    <t>構成比</t>
    <rPh sb="0" eb="3">
      <t>コウセイヒ</t>
    </rPh>
    <phoneticPr fontId="40"/>
  </si>
  <si>
    <t>決算額 (A)</t>
    <rPh sb="0" eb="2">
      <t>ケッサン</t>
    </rPh>
    <rPh sb="2" eb="3">
      <t>ガク</t>
    </rPh>
    <phoneticPr fontId="40"/>
  </si>
  <si>
    <t>普通税</t>
    <rPh sb="0" eb="2">
      <t>フツウ</t>
    </rPh>
    <rPh sb="2" eb="3">
      <t>ゼイ</t>
    </rPh>
    <phoneticPr fontId="39"/>
  </si>
  <si>
    <t>目的別歳出の状況（単位 千円・％）</t>
    <phoneticPr fontId="40"/>
  </si>
  <si>
    <t>超過課税分</t>
    <rPh sb="0" eb="2">
      <t>チョウカ</t>
    </rPh>
    <rPh sb="2" eb="4">
      <t>カゼイ</t>
    </rPh>
    <rPh sb="4" eb="5">
      <t>ブン</t>
    </rPh>
    <phoneticPr fontId="40"/>
  </si>
  <si>
    <t>収入済額</t>
    <rPh sb="0" eb="2">
      <t>シュウニュウ</t>
    </rPh>
    <rPh sb="2" eb="3">
      <t>スミ</t>
    </rPh>
    <rPh sb="3" eb="4">
      <t>ガク</t>
    </rPh>
    <phoneticPr fontId="40"/>
  </si>
  <si>
    <t>経常一般財源等</t>
    <rPh sb="0" eb="2">
      <t>ケイジョウ</t>
    </rPh>
    <rPh sb="2" eb="4">
      <t>イッパン</t>
    </rPh>
    <rPh sb="4" eb="7">
      <t>ザイゲントウ</t>
    </rPh>
    <phoneticPr fontId="40"/>
  </si>
  <si>
    <t>決算額</t>
    <rPh sb="0" eb="2">
      <t>ケッサン</t>
    </rPh>
    <rPh sb="2" eb="3">
      <t>ガク</t>
    </rPh>
    <phoneticPr fontId="40"/>
  </si>
  <si>
    <t>区分</t>
    <rPh sb="0" eb="2">
      <t>クブン</t>
    </rPh>
    <phoneticPr fontId="40"/>
  </si>
  <si>
    <t>歳出の状況（単位 千円・％）</t>
    <phoneticPr fontId="40"/>
  </si>
  <si>
    <t>地方税の状況（単位 千円・％）</t>
    <rPh sb="0" eb="2">
      <t>チホウ</t>
    </rPh>
    <rPh sb="2" eb="3">
      <t>ゼイ</t>
    </rPh>
    <rPh sb="4" eb="6">
      <t>ジョウキョウ</t>
    </rPh>
    <rPh sb="7" eb="9">
      <t>タンイ</t>
    </rPh>
    <rPh sb="10" eb="12">
      <t>センエン</t>
    </rPh>
    <phoneticPr fontId="40"/>
  </si>
  <si>
    <t>歳入の状況（単位 千円・％）</t>
    <rPh sb="0" eb="2">
      <t>サイニュウ</t>
    </rPh>
    <rPh sb="3" eb="5">
      <t>ジョウキョウ</t>
    </rPh>
    <rPh sb="6" eb="8">
      <t>タンイ</t>
    </rPh>
    <rPh sb="9" eb="11">
      <t>センエン</t>
    </rPh>
    <phoneticPr fontId="40"/>
  </si>
  <si>
    <t>(1) 普通会計の状況（市町村）</t>
    <rPh sb="4" eb="6">
      <t>フツウ</t>
    </rPh>
    <rPh sb="6" eb="8">
      <t>カイケイ</t>
    </rPh>
    <rPh sb="9" eb="11">
      <t>ジョウキョウ</t>
    </rPh>
    <rPh sb="12" eb="15">
      <t>シチョウソン</t>
    </rPh>
    <phoneticPr fontId="40"/>
  </si>
  <si>
    <t>徳島県阿南市</t>
    <phoneticPr fontId="43"/>
  </si>
  <si>
    <t>令和3年度</t>
    <phoneticPr fontId="4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</si>
  <si>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0"/>
  </si>
  <si>
    <t>分析欄</t>
    <rPh sb="0" eb="2">
      <t>ブンセキ</t>
    </rPh>
    <rPh sb="2" eb="3">
      <t>ラン</t>
    </rPh>
    <phoneticPr fontId="40"/>
  </si>
  <si>
    <t>　将来負担比率及び有形固定資産減価償却率は類似団体と比べて低い数値となっているものの、耐用年数を迎える多数の施設の維持管理経費の増大が見込まれることや、老朽化した施設の改修・更新等により充当可能基金残高が減少することも想定されることから、平成29年３月に策定した「阿南市公共施設等総合管理計画」に沿って総合的かつ効率的な施設の維持管理、長寿命化及び統合等に取り組んでいく。</t>
    <phoneticPr fontId="40"/>
  </si>
  <si>
    <t>(　参考　）</t>
    <rPh sb="2" eb="4">
      <t>サンコウ</t>
    </rPh>
    <phoneticPr fontId="40"/>
  </si>
  <si>
    <t>当該団体値</t>
    <rPh sb="0" eb="2">
      <t>トウガイ</t>
    </rPh>
    <rPh sb="2" eb="4">
      <t>ダンタイ</t>
    </rPh>
    <rPh sb="4" eb="5">
      <t>アタイ</t>
    </rPh>
    <phoneticPr fontId="40"/>
  </si>
  <si>
    <t>将来負担比率</t>
    <phoneticPr fontId="40"/>
  </si>
  <si>
    <t>有形固定資産減価償却率</t>
    <phoneticPr fontId="40"/>
  </si>
  <si>
    <t>類似団体内平均値</t>
    <phoneticPr fontId="4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</si>
  <si>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0"/>
  </si>
  <si>
    <t>　将来負担比率及び実質公債費比率は類似団体内平均より低い水準を保っているが、将来への負担を軽減するため、実施事業の精査を行い、市債発行に当たっては交付税措置されるものを優先するなど、引き続き適切な財政運営に努めていく。</t>
    <phoneticPr fontId="40"/>
  </si>
  <si>
    <t>実質公債費比率</t>
    <phoneticPr fontId="40"/>
  </si>
  <si>
    <t xml:space="preserve"> </t>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</si>
</sst>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9"/>
      <name val="ＭＳ ゴシック"/>
      <family val="3"/>
      <charset val="128"/>
    </font>
    <font>
      <sz val="6"/>
      <name val="ＭＳ Ｐゴシック"/>
      <family val="3"/>
      <charset val="128"/>
    </font>
    <font>
      <sz val="11"/>
      <name val="ＭＳ Ｐゴシック"/>
      <family val="3"/>
      <charset val="128"/>
    </font>
    <font>
      <sz val="8"/>
      <color indexed="8"/>
      <name val="ＭＳ ゴシック"/>
      <family val="3"/>
      <charset val="128"/>
    </font>
    <font>
      <sz val="6"/>
      <name val="ＭＳ ゴシック"/>
      <family val="3"/>
      <charset val="128"/>
    </font>
    <font>
      <b/>
      <sz val="9"/>
      <color indexed="9"/>
      <name val="ＭＳ ゴシック"/>
      <family val="3"/>
      <charset val="128"/>
    </font>
    <font>
      <sz val="11"/>
      <color indexed="8"/>
      <name val="ＭＳ ゴシック"/>
      <family val="3"/>
      <charset val="128"/>
    </font>
    <font>
      <b/>
      <sz val="18"/>
      <color indexed="8"/>
      <name val="ＭＳ ゴシック"/>
      <family val="3"/>
      <charset val="128"/>
    </font>
    <font>
      <b/>
      <sz val="9"/>
      <color indexed="8"/>
      <name val="ＭＳ ゴシック"/>
      <family val="3"/>
      <charset val="128"/>
    </font>
    <font>
      <b/>
      <sz val="9"/>
      <color indexed="12"/>
      <name val="ＭＳ 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left/>
      <right style="medium">
        <color indexed="64"/>
      </right>
      <top style="double">
        <color indexed="64"/>
      </top>
      <bottom style="hair">
        <color indexed="64"/>
      </bottom>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1" fillId="0" borderId="0"/>
    <xf numFmtId="0" fontId="41" fillId="0" borderId="0">
      <alignment vertical="center"/>
    </xf>
    <xf numFmtId="0" fontId="41" fillId="0" borderId="0">
      <alignment vertical="center"/>
    </xf>
    <xf numFmtId="0" fontId="41" fillId="0" borderId="0"/>
    <xf numFmtId="0" fontId="41" fillId="0" borderId="0"/>
    <xf numFmtId="0" fontId="51" fillId="0" borderId="0">
      <alignment vertical="center"/>
    </xf>
  </cellStyleXfs>
  <cellXfs count="1189">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0" xfId="9" applyFont="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3" fillId="0" borderId="0" xfId="15">
      <alignment vertical="center"/>
    </xf>
    <xf numFmtId="0" fontId="13"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5" fillId="0" borderId="77" xfId="12" applyFont="1" applyBorder="1" applyAlignment="1" applyProtection="1">
      <alignment horizontal="center" vertical="center" shrinkToFit="1"/>
      <protection locked="0"/>
    </xf>
    <xf numFmtId="0" fontId="15" fillId="0" borderId="78" xfId="12" applyFont="1" applyBorder="1" applyAlignment="1" applyProtection="1">
      <alignment horizontal="center" vertical="center" shrinkToFit="1"/>
      <protection locked="0"/>
    </xf>
    <xf numFmtId="0" fontId="15" fillId="5" borderId="79" xfId="12" applyFont="1" applyFill="1" applyBorder="1" applyAlignment="1" applyProtection="1">
      <alignment horizontal="center" vertical="center" shrinkToFit="1"/>
      <protection locked="0"/>
    </xf>
    <xf numFmtId="0" fontId="15" fillId="0" borderId="80" xfId="12" applyFont="1" applyBorder="1" applyAlignment="1" applyProtection="1">
      <alignment horizontal="center" vertical="center" shrinkToFit="1"/>
      <protection locked="0"/>
    </xf>
    <xf numFmtId="0" fontId="11" fillId="3" borderId="0" xfId="12" applyFont="1" applyFill="1">
      <alignment vertical="center"/>
    </xf>
    <xf numFmtId="0" fontId="15" fillId="3" borderId="0" xfId="12" applyFont="1" applyFill="1">
      <alignment vertical="center"/>
    </xf>
    <xf numFmtId="0" fontId="15" fillId="0" borderId="81" xfId="12" applyFont="1" applyBorder="1" applyAlignment="1" applyProtection="1">
      <alignment horizontal="center" vertical="center" shrinkToFit="1"/>
      <protection locked="0"/>
    </xf>
    <xf numFmtId="0" fontId="15" fillId="3" borderId="0" xfId="12" applyFont="1" applyFill="1" applyAlignment="1">
      <alignment horizontal="center" vertical="center" shrinkToFit="1"/>
    </xf>
    <xf numFmtId="0" fontId="15" fillId="3" borderId="20" xfId="12" applyFont="1" applyFill="1" applyBorder="1">
      <alignment vertical="center"/>
    </xf>
    <xf numFmtId="0" fontId="15" fillId="3" borderId="12" xfId="12" applyFont="1" applyFill="1" applyBorder="1">
      <alignment vertical="center"/>
    </xf>
    <xf numFmtId="0" fontId="17" fillId="3" borderId="0" xfId="15" applyFont="1" applyFill="1">
      <alignment vertical="center"/>
    </xf>
    <xf numFmtId="0" fontId="15" fillId="3" borderId="0" xfId="12" applyFont="1" applyFill="1" applyAlignment="1">
      <alignment horizontal="left" vertical="center" shrinkToFit="1"/>
    </xf>
    <xf numFmtId="0" fontId="15" fillId="3" borderId="20" xfId="12" applyFont="1" applyFill="1" applyBorder="1" applyAlignment="1">
      <alignment horizontal="center" vertical="center"/>
    </xf>
    <xf numFmtId="0" fontId="15" fillId="3" borderId="23" xfId="12" applyFont="1" applyFill="1" applyBorder="1">
      <alignment vertical="center"/>
    </xf>
    <xf numFmtId="183" fontId="15" fillId="3" borderId="0" xfId="12" applyNumberFormat="1" applyFont="1" applyFill="1" applyAlignment="1">
      <alignment horizontal="right" vertical="center" shrinkToFit="1"/>
    </xf>
    <xf numFmtId="0" fontId="13" fillId="3" borderId="8" xfId="12" applyFont="1" applyFill="1" applyBorder="1">
      <alignment vertical="center"/>
    </xf>
    <xf numFmtId="0" fontId="13" fillId="3" borderId="0" xfId="12" applyFont="1" applyFill="1">
      <alignment vertical="center"/>
    </xf>
    <xf numFmtId="183" fontId="15" fillId="3" borderId="0" xfId="12" applyNumberFormat="1" applyFont="1" applyFill="1" applyAlignment="1">
      <alignment horizontal="left" vertical="center" shrinkToFit="1"/>
    </xf>
    <xf numFmtId="0" fontId="15" fillId="3" borderId="35" xfId="12" applyFont="1" applyFill="1" applyBorder="1">
      <alignment vertical="center"/>
    </xf>
    <xf numFmtId="0" fontId="13" fillId="3" borderId="0" xfId="12" applyFont="1" applyFill="1" applyAlignment="1">
      <alignment horizontal="center" vertical="center"/>
    </xf>
    <xf numFmtId="0" fontId="15" fillId="0" borderId="153" xfId="11" applyFont="1" applyBorder="1" applyAlignment="1" applyProtection="1">
      <alignment horizontal="center" vertical="center" shrinkToFit="1"/>
      <protection locked="0"/>
    </xf>
    <xf numFmtId="0" fontId="15" fillId="0" borderId="154" xfId="11" applyFont="1" applyBorder="1" applyAlignment="1" applyProtection="1">
      <alignment horizontal="center" vertical="center" shrinkToFit="1"/>
      <protection locked="0"/>
    </xf>
    <xf numFmtId="0" fontId="15" fillId="3" borderId="154" xfId="12" applyFont="1" applyFill="1" applyBorder="1" applyAlignment="1" applyProtection="1">
      <alignment horizontal="center" vertical="center" shrinkToFit="1"/>
      <protection locked="0"/>
    </xf>
    <xf numFmtId="0" fontId="15" fillId="3" borderId="0" xfId="12" applyFont="1" applyFill="1" applyAlignment="1">
      <alignment horizontal="center" vertical="center"/>
    </xf>
    <xf numFmtId="0" fontId="15"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2" fillId="0" borderId="0" xfId="19" applyNumberFormat="1" applyFont="1" applyFill="1">
      <alignment vertical="center"/>
    </xf>
    <xf numFmtId="0" fontId="15" fillId="0" borderId="30" xfId="19" applyFont="1" applyFill="1" applyBorder="1">
      <alignment vertical="center"/>
    </xf>
    <xf numFmtId="178" fontId="12" fillId="0" borderId="42" xfId="19" applyNumberFormat="1" applyFont="1" applyFill="1" applyBorder="1">
      <alignment vertical="center"/>
    </xf>
    <xf numFmtId="178" fontId="12" fillId="0" borderId="31" xfId="19" applyNumberFormat="1" applyFont="1" applyFill="1" applyBorder="1">
      <alignment vertical="center"/>
    </xf>
    <xf numFmtId="0" fontId="12"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5"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2" fillId="0" borderId="0" xfId="19" applyNumberFormat="1" applyFont="1" applyFill="1" applyBorder="1">
      <alignment vertical="center"/>
    </xf>
    <xf numFmtId="178" fontId="12" fillId="0" borderId="34" xfId="19" applyNumberFormat="1" applyFont="1" applyFill="1" applyBorder="1">
      <alignment vertical="center"/>
    </xf>
    <xf numFmtId="0" fontId="3" fillId="3" borderId="30" xfId="19" applyFont="1" applyFill="1" applyBorder="1">
      <alignment vertical="center"/>
    </xf>
    <xf numFmtId="178" fontId="12" fillId="3" borderId="31" xfId="19" applyNumberFormat="1" applyFont="1" applyFill="1" applyBorder="1">
      <alignment vertical="center"/>
    </xf>
    <xf numFmtId="178" fontId="12" fillId="0" borderId="32" xfId="19" applyNumberFormat="1" applyFont="1" applyFill="1" applyBorder="1">
      <alignment vertical="center"/>
    </xf>
    <xf numFmtId="0" fontId="12" fillId="0" borderId="0" xfId="19" applyFont="1" applyFill="1" applyBorder="1" applyAlignment="1"/>
    <xf numFmtId="178" fontId="19" fillId="0" borderId="30" xfId="13" applyNumberFormat="1" applyFont="1" applyBorder="1" applyAlignment="1">
      <alignment vertical="center"/>
    </xf>
    <xf numFmtId="178" fontId="19" fillId="0" borderId="31" xfId="13" applyNumberFormat="1" applyFont="1" applyBorder="1" applyAlignment="1">
      <alignment vertical="center"/>
    </xf>
    <xf numFmtId="178" fontId="19" fillId="0" borderId="31" xfId="13" applyNumberFormat="1" applyFont="1" applyBorder="1" applyAlignment="1">
      <alignment horizontal="center" vertical="center"/>
    </xf>
    <xf numFmtId="0" fontId="3" fillId="3" borderId="23" xfId="19" applyFont="1" applyFill="1" applyBorder="1">
      <alignment vertical="center"/>
    </xf>
    <xf numFmtId="178" fontId="12" fillId="3" borderId="34" xfId="19" applyNumberFormat="1" applyFont="1" applyFill="1" applyBorder="1">
      <alignment vertical="center"/>
    </xf>
    <xf numFmtId="178" fontId="12" fillId="0" borderId="35" xfId="19" applyNumberFormat="1" applyFont="1" applyFill="1" applyBorder="1">
      <alignment vertical="center"/>
    </xf>
    <xf numFmtId="178" fontId="19" fillId="0" borderId="16" xfId="13" applyNumberFormat="1" applyFont="1" applyBorder="1" applyAlignment="1">
      <alignment vertical="center"/>
    </xf>
    <xf numFmtId="178" fontId="19" fillId="0" borderId="15" xfId="13" applyNumberFormat="1" applyFont="1" applyBorder="1" applyAlignment="1">
      <alignment vertical="center"/>
    </xf>
    <xf numFmtId="178" fontId="19" fillId="0" borderId="171" xfId="13" applyNumberFormat="1" applyFont="1" applyBorder="1" applyAlignment="1">
      <alignment horizontal="center" vertical="center"/>
    </xf>
    <xf numFmtId="178" fontId="19" fillId="0" borderId="16" xfId="13" applyNumberFormat="1" applyFont="1" applyBorder="1" applyAlignment="1">
      <alignment horizontal="center" vertical="center"/>
    </xf>
    <xf numFmtId="178" fontId="19" fillId="0" borderId="27" xfId="13" applyNumberFormat="1" applyFont="1" applyBorder="1" applyAlignment="1">
      <alignment horizontal="center" vertical="center" wrapText="1"/>
    </xf>
    <xf numFmtId="183" fontId="19" fillId="0" borderId="27" xfId="14" applyNumberFormat="1" applyFont="1" applyFill="1" applyBorder="1" applyAlignment="1">
      <alignment horizontal="right" vertical="center" shrinkToFit="1"/>
    </xf>
    <xf numFmtId="183" fontId="19"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2" fillId="3" borderId="15" xfId="19" applyNumberFormat="1" applyFont="1" applyFill="1" applyBorder="1">
      <alignment vertical="center"/>
    </xf>
    <xf numFmtId="178" fontId="12" fillId="0" borderId="37" xfId="19" applyNumberFormat="1" applyFont="1" applyFill="1" applyBorder="1">
      <alignment vertical="center"/>
    </xf>
    <xf numFmtId="178" fontId="19" fillId="0" borderId="32" xfId="13" applyNumberFormat="1" applyFont="1" applyBorder="1" applyAlignment="1">
      <alignment horizontal="center" vertical="center"/>
    </xf>
    <xf numFmtId="178" fontId="19" fillId="0" borderId="30" xfId="13" applyNumberFormat="1" applyFont="1" applyBorder="1" applyAlignment="1">
      <alignment horizontal="center" vertical="center"/>
    </xf>
    <xf numFmtId="183" fontId="19" fillId="0" borderId="30" xfId="14" applyNumberFormat="1" applyFont="1" applyFill="1" applyBorder="1" applyAlignment="1">
      <alignment horizontal="right" vertical="center" shrinkToFit="1"/>
    </xf>
    <xf numFmtId="183" fontId="19" fillId="0" borderId="173" xfId="14" applyNumberFormat="1" applyFont="1" applyFill="1" applyBorder="1" applyAlignment="1">
      <alignment horizontal="right" vertical="center" shrinkToFit="1"/>
    </xf>
    <xf numFmtId="183" fontId="12" fillId="3" borderId="26" xfId="18" applyNumberFormat="1" applyFont="1" applyFill="1" applyBorder="1" applyAlignment="1">
      <alignment horizontal="right" vertical="center" shrinkToFit="1"/>
    </xf>
    <xf numFmtId="183" fontId="12" fillId="3" borderId="74" xfId="18" applyNumberFormat="1" applyFont="1" applyFill="1" applyBorder="1" applyAlignment="1">
      <alignment horizontal="right" vertical="center" shrinkToFit="1"/>
    </xf>
    <xf numFmtId="178" fontId="12" fillId="0" borderId="74" xfId="19" applyNumberFormat="1" applyFont="1" applyFill="1" applyBorder="1" applyAlignment="1">
      <alignment horizontal="center" vertical="center"/>
    </xf>
    <xf numFmtId="188" fontId="19" fillId="0" borderId="74" xfId="19" applyNumberFormat="1" applyFont="1" applyFill="1" applyBorder="1" applyAlignment="1">
      <alignment horizontal="right" vertical="center" shrinkToFit="1"/>
    </xf>
    <xf numFmtId="184" fontId="19" fillId="0" borderId="74" xfId="19" applyNumberFormat="1" applyFont="1" applyFill="1" applyBorder="1" applyAlignment="1">
      <alignment horizontal="right" vertical="center" shrinkToFit="1"/>
    </xf>
    <xf numFmtId="183" fontId="12" fillId="0" borderId="74" xfId="19" applyNumberFormat="1" applyFont="1" applyFill="1" applyBorder="1" applyAlignment="1">
      <alignment horizontal="right" vertical="center" shrinkToFit="1"/>
    </xf>
    <xf numFmtId="178" fontId="19" fillId="0" borderId="35" xfId="13" applyNumberFormat="1" applyFont="1" applyBorder="1" applyAlignment="1">
      <alignment horizontal="center" vertical="center"/>
    </xf>
    <xf numFmtId="178" fontId="19" fillId="0" borderId="174" xfId="13" applyNumberFormat="1" applyFont="1" applyBorder="1" applyAlignment="1">
      <alignment horizontal="center" vertical="center" wrapText="1"/>
    </xf>
    <xf numFmtId="184" fontId="19" fillId="0" borderId="175" xfId="14" applyNumberFormat="1" applyFont="1" applyFill="1" applyBorder="1" applyAlignment="1">
      <alignment horizontal="right" vertical="center" shrinkToFit="1"/>
    </xf>
    <xf numFmtId="184" fontId="19"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2" fillId="3" borderId="74" xfId="19" applyNumberFormat="1" applyFont="1" applyFill="1" applyBorder="1" applyAlignment="1">
      <alignment horizontal="center" vertical="center"/>
    </xf>
    <xf numFmtId="178" fontId="12" fillId="0" borderId="176" xfId="19" applyNumberFormat="1" applyFont="1" applyFill="1" applyBorder="1" applyAlignment="1">
      <alignment horizontal="center" vertical="center"/>
    </xf>
    <xf numFmtId="188" fontId="19" fillId="0" borderId="176" xfId="19" applyNumberFormat="1" applyFont="1" applyFill="1" applyBorder="1" applyAlignment="1">
      <alignment horizontal="right" vertical="center" shrinkToFit="1"/>
    </xf>
    <xf numFmtId="184" fontId="19" fillId="0" borderId="176" xfId="19" applyNumberFormat="1" applyFont="1" applyFill="1" applyBorder="1" applyAlignment="1">
      <alignment horizontal="right" vertical="center" shrinkToFit="1"/>
    </xf>
    <xf numFmtId="189" fontId="12" fillId="0" borderId="0" xfId="19" applyNumberFormat="1" applyFont="1" applyFill="1" applyBorder="1">
      <alignment vertical="center"/>
    </xf>
    <xf numFmtId="189" fontId="12"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19" fillId="0" borderId="177" xfId="14" applyNumberFormat="1" applyFont="1" applyFill="1" applyBorder="1" applyAlignment="1">
      <alignment horizontal="right" vertical="center" shrinkToFit="1"/>
    </xf>
    <xf numFmtId="183" fontId="19"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2" fillId="3" borderId="31" xfId="18" applyNumberFormat="1" applyFont="1" applyFill="1" applyBorder="1" applyAlignment="1">
      <alignment horizontal="right" vertical="center" shrinkToFit="1"/>
    </xf>
    <xf numFmtId="183" fontId="12" fillId="3" borderId="32" xfId="18" applyNumberFormat="1" applyFont="1" applyFill="1" applyBorder="1" applyAlignment="1">
      <alignment horizontal="right" vertical="center" shrinkToFit="1"/>
    </xf>
    <xf numFmtId="178" fontId="12" fillId="0" borderId="174" xfId="19" applyNumberFormat="1" applyFont="1" applyFill="1" applyBorder="1" applyAlignment="1">
      <alignment horizontal="center" vertical="center"/>
    </xf>
    <xf numFmtId="188" fontId="12" fillId="0" borderId="174" xfId="19" applyNumberFormat="1" applyFont="1" applyFill="1" applyBorder="1" applyAlignment="1">
      <alignment horizontal="right" vertical="center" shrinkToFit="1"/>
    </xf>
    <xf numFmtId="184" fontId="12" fillId="0" borderId="174" xfId="19" applyNumberFormat="1" applyFont="1" applyFill="1" applyBorder="1" applyAlignment="1">
      <alignment horizontal="right" vertical="center" shrinkToFit="1"/>
    </xf>
    <xf numFmtId="183" fontId="12" fillId="3" borderId="176" xfId="19" applyNumberFormat="1" applyFont="1" applyFill="1" applyBorder="1" applyAlignment="1">
      <alignment horizontal="right" vertical="center" shrinkToFit="1"/>
    </xf>
    <xf numFmtId="183" fontId="12" fillId="0" borderId="176" xfId="19" applyNumberFormat="1" applyFont="1" applyFill="1" applyBorder="1" applyAlignment="1">
      <alignment horizontal="right" vertical="center" shrinkToFit="1"/>
    </xf>
    <xf numFmtId="189" fontId="12" fillId="0" borderId="23" xfId="19" applyNumberFormat="1" applyFont="1" applyFill="1" applyBorder="1">
      <alignment vertical="center"/>
    </xf>
    <xf numFmtId="178" fontId="19" fillId="0" borderId="34" xfId="13" applyNumberFormat="1" applyFont="1" applyBorder="1" applyAlignment="1">
      <alignment horizontal="center" vertical="center" wrapText="1"/>
    </xf>
    <xf numFmtId="184" fontId="19" fillId="0" borderId="179" xfId="14" applyNumberFormat="1" applyFont="1" applyFill="1" applyBorder="1" applyAlignment="1">
      <alignment horizontal="right" vertical="center" shrinkToFit="1"/>
    </xf>
    <xf numFmtId="184" fontId="19" fillId="0" borderId="180" xfId="14" applyNumberFormat="1" applyFont="1" applyFill="1" applyBorder="1" applyAlignment="1">
      <alignment horizontal="right" vertical="center" shrinkToFit="1"/>
    </xf>
    <xf numFmtId="184" fontId="19" fillId="0" borderId="23" xfId="14" applyNumberFormat="1" applyFont="1" applyBorder="1" applyAlignment="1">
      <alignment horizontal="right" vertical="center" shrinkToFit="1"/>
    </xf>
    <xf numFmtId="0" fontId="3" fillId="3" borderId="37" xfId="19" applyFont="1" applyFill="1" applyBorder="1">
      <alignment vertical="center"/>
    </xf>
    <xf numFmtId="178" fontId="12" fillId="3" borderId="174" xfId="19" applyNumberFormat="1" applyFont="1" applyFill="1" applyBorder="1" applyAlignment="1">
      <alignment horizontal="center" vertical="center"/>
    </xf>
    <xf numFmtId="184" fontId="12" fillId="3" borderId="181" xfId="18" applyNumberFormat="1" applyFont="1" applyFill="1" applyBorder="1" applyAlignment="1">
      <alignment horizontal="right" vertical="center" shrinkToFit="1"/>
    </xf>
    <xf numFmtId="184" fontId="12" fillId="3" borderId="174" xfId="18" applyNumberFormat="1" applyFont="1" applyFill="1" applyBorder="1" applyAlignment="1">
      <alignment horizontal="right" vertical="center" shrinkToFit="1"/>
    </xf>
    <xf numFmtId="178" fontId="12" fillId="0" borderId="0" xfId="19" applyNumberFormat="1" applyFont="1" applyFill="1" applyBorder="1" applyAlignment="1">
      <alignment horizontal="center" vertical="center"/>
    </xf>
    <xf numFmtId="178" fontId="19" fillId="0" borderId="37" xfId="13" applyNumberFormat="1" applyFont="1" applyBorder="1" applyAlignment="1">
      <alignment horizontal="center" vertical="center"/>
    </xf>
    <xf numFmtId="178" fontId="19" fillId="0" borderId="74" xfId="13" applyNumberFormat="1" applyFont="1" applyBorder="1" applyAlignment="1">
      <alignment horizontal="center" vertical="center"/>
    </xf>
    <xf numFmtId="184" fontId="19" fillId="0" borderId="27" xfId="14" applyNumberFormat="1" applyFont="1" applyBorder="1" applyAlignment="1">
      <alignment horizontal="right" vertical="center" shrinkToFit="1"/>
    </xf>
    <xf numFmtId="184" fontId="19" fillId="0" borderId="172" xfId="14" applyNumberFormat="1" applyFont="1" applyBorder="1" applyAlignment="1">
      <alignment horizontal="right" vertical="center" shrinkToFit="1"/>
    </xf>
    <xf numFmtId="0" fontId="3" fillId="0" borderId="16" xfId="19" applyFont="1" applyFill="1" applyBorder="1">
      <alignment vertical="center"/>
    </xf>
    <xf numFmtId="178" fontId="12" fillId="0" borderId="14" xfId="19" applyNumberFormat="1" applyFont="1" applyFill="1" applyBorder="1">
      <alignment vertical="center"/>
    </xf>
    <xf numFmtId="178" fontId="12"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0" fillId="6" borderId="6" xfId="6" applyFont="1" applyFill="1" applyBorder="1" applyAlignment="1"/>
    <xf numFmtId="0" fontId="20" fillId="0" borderId="8" xfId="6" applyFont="1" applyFill="1" applyBorder="1" applyAlignment="1">
      <alignment horizontal="center" vertical="center" wrapText="1"/>
    </xf>
    <xf numFmtId="0" fontId="20" fillId="0" borderId="12" xfId="6" applyFont="1" applyFill="1" applyBorder="1" applyAlignment="1">
      <alignment horizontal="center" vertical="center" wrapText="1"/>
    </xf>
    <xf numFmtId="0" fontId="20" fillId="0" borderId="61" xfId="6" applyFont="1" applyFill="1" applyBorder="1" applyAlignment="1">
      <alignment horizontal="center" vertical="center"/>
    </xf>
    <xf numFmtId="0" fontId="20" fillId="6" borderId="18" xfId="6" applyFont="1" applyFill="1" applyBorder="1" applyAlignment="1">
      <alignment horizontal="right" vertical="top"/>
    </xf>
    <xf numFmtId="0" fontId="20" fillId="6" borderId="64" xfId="6" applyFont="1" applyFill="1" applyBorder="1" applyAlignment="1">
      <alignment horizontal="right" vertical="top"/>
    </xf>
    <xf numFmtId="0" fontId="20" fillId="6" borderId="1" xfId="6" applyFont="1" applyFill="1" applyBorder="1" applyAlignment="1">
      <alignment horizontal="center" vertical="center"/>
    </xf>
    <xf numFmtId="185" fontId="20" fillId="0" borderId="1" xfId="6" applyNumberFormat="1" applyFont="1" applyFill="1" applyBorder="1" applyAlignment="1" applyProtection="1">
      <alignment horizontal="right" vertical="center" shrinkToFit="1"/>
    </xf>
    <xf numFmtId="185" fontId="20" fillId="0" borderId="4" xfId="6" applyNumberFormat="1" applyFont="1" applyFill="1" applyBorder="1" applyAlignment="1" applyProtection="1">
      <alignment horizontal="right" vertical="center" shrinkToFit="1"/>
    </xf>
    <xf numFmtId="185" fontId="20" fillId="0" borderId="79" xfId="6" applyNumberFormat="1" applyFont="1" applyFill="1" applyBorder="1" applyAlignment="1" applyProtection="1">
      <alignment horizontal="right" vertical="center" shrinkToFit="1"/>
    </xf>
    <xf numFmtId="0" fontId="20" fillId="6" borderId="24" xfId="6" applyFont="1" applyFill="1" applyBorder="1" applyAlignment="1">
      <alignment horizontal="center" vertical="center"/>
    </xf>
    <xf numFmtId="185" fontId="20" fillId="0" borderId="24" xfId="6" applyNumberFormat="1" applyFont="1" applyFill="1" applyBorder="1" applyAlignment="1" applyProtection="1">
      <alignment horizontal="right" vertical="center" shrinkToFit="1"/>
    </xf>
    <xf numFmtId="185" fontId="20" fillId="0" borderId="27" xfId="6" applyNumberFormat="1" applyFont="1" applyFill="1" applyBorder="1" applyAlignment="1" applyProtection="1">
      <alignment horizontal="right" vertical="center" shrinkToFit="1"/>
    </xf>
    <xf numFmtId="185" fontId="20" fillId="0" borderId="182" xfId="6" applyNumberFormat="1" applyFont="1" applyFill="1" applyBorder="1" applyAlignment="1" applyProtection="1">
      <alignment horizontal="right" vertical="center" shrinkToFit="1"/>
    </xf>
    <xf numFmtId="0" fontId="21" fillId="0" borderId="0" xfId="6" applyFont="1" applyAlignment="1">
      <alignment horizontal="right" vertical="center"/>
    </xf>
    <xf numFmtId="0" fontId="20" fillId="6" borderId="55" xfId="6" applyFont="1" applyFill="1" applyBorder="1" applyAlignment="1">
      <alignment horizontal="center" vertical="center"/>
    </xf>
    <xf numFmtId="185" fontId="20" fillId="0" borderId="45" xfId="6" applyNumberFormat="1" applyFont="1" applyFill="1" applyBorder="1" applyAlignment="1" applyProtection="1">
      <alignment horizontal="right" vertical="center" shrinkToFit="1"/>
    </xf>
    <xf numFmtId="185" fontId="20" fillId="0" borderId="48" xfId="6" applyNumberFormat="1" applyFont="1" applyFill="1" applyBorder="1" applyAlignment="1" applyProtection="1">
      <alignment horizontal="right" vertical="center" shrinkToFit="1"/>
    </xf>
    <xf numFmtId="185" fontId="20" fillId="0" borderId="62" xfId="6" applyNumberFormat="1" applyFont="1" applyFill="1" applyBorder="1" applyAlignment="1" applyProtection="1">
      <alignment horizontal="right" vertical="center" shrinkToFit="1"/>
    </xf>
    <xf numFmtId="0" fontId="20" fillId="0" borderId="0" xfId="17" applyFont="1">
      <alignment vertical="center"/>
    </xf>
    <xf numFmtId="0" fontId="20" fillId="7" borderId="6" xfId="17" applyFont="1" applyFill="1" applyBorder="1" applyAlignment="1"/>
    <xf numFmtId="0" fontId="20" fillId="0" borderId="56" xfId="17" applyFont="1" applyFill="1" applyBorder="1" applyAlignment="1">
      <alignment vertical="center" wrapText="1"/>
    </xf>
    <xf numFmtId="0" fontId="20" fillId="0" borderId="57" xfId="17" applyFont="1" applyFill="1" applyBorder="1" applyAlignment="1">
      <alignment vertical="center"/>
    </xf>
    <xf numFmtId="0" fontId="20" fillId="0" borderId="12" xfId="17" applyFont="1" applyFill="1" applyBorder="1" applyAlignment="1">
      <alignment vertical="center"/>
    </xf>
    <xf numFmtId="0" fontId="20" fillId="0" borderId="61" xfId="17" applyFont="1" applyFill="1" applyBorder="1" applyAlignment="1">
      <alignment vertical="center"/>
    </xf>
    <xf numFmtId="0" fontId="22" fillId="0" borderId="0" xfId="17" applyFont="1" applyFill="1" applyBorder="1" applyAlignment="1">
      <alignment vertical="center"/>
    </xf>
    <xf numFmtId="0" fontId="20" fillId="7" borderId="18" xfId="17" applyFont="1" applyFill="1" applyBorder="1" applyAlignment="1">
      <alignment horizontal="right" vertical="top"/>
    </xf>
    <xf numFmtId="0" fontId="22" fillId="0" borderId="0" xfId="17" applyNumberFormat="1" applyFont="1" applyFill="1" applyBorder="1" applyAlignment="1">
      <alignment vertical="center" wrapText="1"/>
    </xf>
    <xf numFmtId="0" fontId="20" fillId="7" borderId="64" xfId="17" applyFont="1" applyFill="1" applyBorder="1" applyAlignment="1">
      <alignment horizontal="right" vertical="top"/>
    </xf>
    <xf numFmtId="0" fontId="20" fillId="7" borderId="13" xfId="17" applyFont="1" applyFill="1" applyBorder="1" applyAlignment="1">
      <alignment horizontal="center" vertical="center"/>
    </xf>
    <xf numFmtId="185" fontId="20" fillId="0" borderId="183" xfId="17" applyNumberFormat="1" applyFont="1" applyFill="1" applyBorder="1" applyAlignment="1">
      <alignment horizontal="right" vertical="center" shrinkToFit="1"/>
    </xf>
    <xf numFmtId="185" fontId="20" fillId="0" borderId="184" xfId="17" applyNumberFormat="1" applyFont="1" applyFill="1" applyBorder="1" applyAlignment="1">
      <alignment horizontal="right" vertical="center" shrinkToFit="1"/>
    </xf>
    <xf numFmtId="185" fontId="20" fillId="0" borderId="79" xfId="17" applyNumberFormat="1" applyFont="1" applyFill="1" applyBorder="1" applyAlignment="1">
      <alignment horizontal="right" vertical="center" shrinkToFit="1"/>
    </xf>
    <xf numFmtId="0" fontId="20" fillId="0" borderId="0" xfId="17" applyNumberFormat="1" applyFont="1" applyFill="1" applyBorder="1" applyAlignment="1">
      <alignment vertical="center"/>
    </xf>
    <xf numFmtId="0" fontId="20" fillId="7" borderId="24" xfId="17" applyFont="1" applyFill="1" applyBorder="1" applyAlignment="1">
      <alignment horizontal="center" vertical="center"/>
    </xf>
    <xf numFmtId="185" fontId="20" fillId="0" borderId="185" xfId="17" applyNumberFormat="1" applyFont="1" applyFill="1" applyBorder="1" applyAlignment="1">
      <alignment horizontal="right" vertical="center" shrinkToFit="1"/>
    </xf>
    <xf numFmtId="185" fontId="20" fillId="0" borderId="74" xfId="17" applyNumberFormat="1" applyFont="1" applyFill="1" applyBorder="1" applyAlignment="1">
      <alignment horizontal="right" vertical="center" shrinkToFit="1"/>
    </xf>
    <xf numFmtId="185" fontId="20" fillId="0" borderId="182" xfId="17" applyNumberFormat="1" applyFont="1" applyFill="1" applyBorder="1" applyAlignment="1">
      <alignment horizontal="right" vertical="center" shrinkToFit="1"/>
    </xf>
    <xf numFmtId="0" fontId="20" fillId="7" borderId="45" xfId="17" applyFont="1" applyFill="1" applyBorder="1" applyAlignment="1">
      <alignment horizontal="center" vertical="center"/>
    </xf>
    <xf numFmtId="185" fontId="20" fillId="0" borderId="186" xfId="17" applyNumberFormat="1" applyFont="1" applyFill="1" applyBorder="1" applyAlignment="1">
      <alignment horizontal="right" vertical="center" shrinkToFit="1"/>
    </xf>
    <xf numFmtId="185" fontId="20" fillId="0" borderId="187" xfId="17" applyNumberFormat="1" applyFont="1" applyFill="1" applyBorder="1" applyAlignment="1">
      <alignment horizontal="right" vertical="center" shrinkToFit="1"/>
    </xf>
    <xf numFmtId="185" fontId="20" fillId="0" borderId="62" xfId="17" applyNumberFormat="1" applyFont="1" applyFill="1" applyBorder="1" applyAlignment="1">
      <alignment horizontal="right" vertical="center" shrinkToFit="1"/>
    </xf>
    <xf numFmtId="0" fontId="22" fillId="6" borderId="6" xfId="8" applyFont="1" applyFill="1" applyBorder="1" applyAlignment="1"/>
    <xf numFmtId="0" fontId="22" fillId="0" borderId="0" xfId="8" applyFont="1" applyAlignment="1"/>
    <xf numFmtId="0" fontId="23" fillId="0" borderId="0" xfId="8" applyFont="1" applyAlignment="1"/>
    <xf numFmtId="0" fontId="23" fillId="8" borderId="6" xfId="8" applyFont="1" applyFill="1" applyBorder="1" applyAlignment="1"/>
    <xf numFmtId="0" fontId="24" fillId="0" borderId="0" xfId="8" applyFont="1" applyAlignment="1">
      <alignment horizontal="center" vertical="center" wrapText="1"/>
    </xf>
    <xf numFmtId="0" fontId="24" fillId="0" borderId="0" xfId="8" applyFont="1" applyAlignment="1">
      <alignment vertical="center" wrapText="1"/>
    </xf>
    <xf numFmtId="0" fontId="22" fillId="6" borderId="18" xfId="8" applyFont="1" applyFill="1" applyBorder="1" applyAlignment="1"/>
    <xf numFmtId="0" fontId="23" fillId="0" borderId="0" xfId="8" applyFont="1">
      <alignment vertical="center"/>
    </xf>
    <xf numFmtId="0" fontId="23" fillId="8" borderId="18" xfId="8" applyFont="1" applyFill="1" applyBorder="1" applyAlignment="1"/>
    <xf numFmtId="0" fontId="22" fillId="0" borderId="31" xfId="8" applyFont="1" applyFill="1" applyBorder="1" applyAlignment="1">
      <alignment vertical="center" wrapText="1"/>
    </xf>
    <xf numFmtId="0" fontId="22" fillId="0" borderId="32" xfId="8" applyFont="1" applyFill="1" applyBorder="1" applyAlignment="1">
      <alignment vertical="center"/>
    </xf>
    <xf numFmtId="0" fontId="22" fillId="0" borderId="30" xfId="8" applyFont="1" applyFill="1" applyBorder="1" applyAlignment="1">
      <alignment vertical="center"/>
    </xf>
    <xf numFmtId="0" fontId="22" fillId="0" borderId="33" xfId="8" applyFont="1" applyFill="1" applyBorder="1" applyAlignment="1">
      <alignment vertical="center"/>
    </xf>
    <xf numFmtId="0" fontId="23" fillId="0" borderId="0" xfId="8" applyFont="1" applyAlignment="1">
      <alignment vertical="top"/>
    </xf>
    <xf numFmtId="0" fontId="22" fillId="6" borderId="18" xfId="8" applyFont="1" applyFill="1" applyBorder="1" applyAlignment="1">
      <alignment horizontal="right" vertical="center"/>
    </xf>
    <xf numFmtId="0" fontId="23" fillId="8" borderId="18" xfId="8" applyFont="1" applyFill="1" applyBorder="1" applyAlignment="1">
      <alignment horizontal="right" vertical="center"/>
    </xf>
    <xf numFmtId="0" fontId="25" fillId="0" borderId="0" xfId="8" applyFont="1">
      <alignment vertical="center"/>
    </xf>
    <xf numFmtId="0" fontId="22" fillId="6" borderId="64" xfId="8" applyFont="1" applyFill="1" applyBorder="1" applyAlignment="1">
      <alignment horizontal="right" vertical="top"/>
    </xf>
    <xf numFmtId="0" fontId="23" fillId="8" borderId="64" xfId="8" applyFont="1" applyFill="1" applyBorder="1" applyAlignment="1">
      <alignment horizontal="right" vertical="top"/>
    </xf>
    <xf numFmtId="0" fontId="22" fillId="6" borderId="13" xfId="8" applyFont="1" applyFill="1" applyBorder="1" applyAlignment="1">
      <alignment horizontal="center" vertical="center"/>
    </xf>
    <xf numFmtId="183" fontId="22" fillId="0" borderId="183" xfId="8" applyNumberFormat="1" applyFont="1" applyFill="1" applyBorder="1" applyAlignment="1" applyProtection="1">
      <alignment horizontal="right" vertical="center" shrinkToFit="1"/>
    </xf>
    <xf numFmtId="183" fontId="22" fillId="0" borderId="184" xfId="8" applyNumberFormat="1" applyFont="1" applyFill="1" applyBorder="1" applyAlignment="1" applyProtection="1">
      <alignment horizontal="right" vertical="center" shrinkToFit="1"/>
    </xf>
    <xf numFmtId="183" fontId="22" fillId="0" borderId="79" xfId="8" applyNumberFormat="1" applyFont="1" applyFill="1" applyBorder="1" applyAlignment="1" applyProtection="1">
      <alignment horizontal="right" vertical="center" shrinkToFit="1"/>
    </xf>
    <xf numFmtId="183" fontId="23" fillId="0" borderId="0" xfId="8" applyNumberFormat="1" applyFont="1" applyAlignment="1">
      <alignment horizontal="right" vertical="center" shrinkToFit="1"/>
    </xf>
    <xf numFmtId="0" fontId="23" fillId="8" borderId="13" xfId="8" applyFont="1" applyFill="1" applyBorder="1" applyAlignment="1">
      <alignment horizontal="center" vertical="center"/>
    </xf>
    <xf numFmtId="183" fontId="23" fillId="0" borderId="183" xfId="8" applyNumberFormat="1" applyFont="1" applyBorder="1" applyAlignment="1" applyProtection="1">
      <alignment horizontal="right" vertical="center" shrinkToFit="1"/>
      <protection locked="0"/>
    </xf>
    <xf numFmtId="183" fontId="23" fillId="0" borderId="79" xfId="8" applyNumberFormat="1" applyFont="1" applyBorder="1" applyAlignment="1" applyProtection="1">
      <alignment horizontal="right" vertical="center" shrinkToFit="1"/>
      <protection locked="0"/>
    </xf>
    <xf numFmtId="0" fontId="22" fillId="6" borderId="24" xfId="8" applyFont="1" applyFill="1" applyBorder="1" applyAlignment="1">
      <alignment horizontal="center" vertical="center"/>
    </xf>
    <xf numFmtId="183" fontId="22" fillId="0" borderId="185" xfId="8" applyNumberFormat="1" applyFont="1" applyFill="1" applyBorder="1" applyAlignment="1" applyProtection="1">
      <alignment horizontal="right" vertical="center" shrinkToFit="1"/>
    </xf>
    <xf numFmtId="183" fontId="22" fillId="0" borderId="74" xfId="8" applyNumberFormat="1" applyFont="1" applyFill="1" applyBorder="1" applyAlignment="1" applyProtection="1">
      <alignment horizontal="right" vertical="center" shrinkToFit="1"/>
    </xf>
    <xf numFmtId="183" fontId="22" fillId="0" borderId="182" xfId="8" applyNumberFormat="1" applyFont="1" applyFill="1" applyBorder="1" applyAlignment="1" applyProtection="1">
      <alignment horizontal="right" vertical="center" shrinkToFit="1"/>
    </xf>
    <xf numFmtId="0" fontId="23" fillId="8" borderId="24" xfId="8" applyFont="1" applyFill="1" applyBorder="1" applyAlignment="1">
      <alignment horizontal="center" vertical="center"/>
    </xf>
    <xf numFmtId="183" fontId="23" fillId="0" borderId="185" xfId="8" applyNumberFormat="1" applyFont="1" applyBorder="1" applyAlignment="1" applyProtection="1">
      <alignment horizontal="right" vertical="center" shrinkToFit="1"/>
      <protection locked="0"/>
    </xf>
    <xf numFmtId="183" fontId="23" fillId="0" borderId="182" xfId="8" applyNumberFormat="1" applyFont="1" applyBorder="1" applyAlignment="1" applyProtection="1">
      <alignment horizontal="right" vertical="center" shrinkToFit="1"/>
      <protection locked="0"/>
    </xf>
    <xf numFmtId="0" fontId="21" fillId="0" borderId="0" xfId="8" applyFont="1" applyAlignment="1">
      <alignment horizontal="center" vertical="center"/>
    </xf>
    <xf numFmtId="0" fontId="22" fillId="6" borderId="55" xfId="8" applyFont="1" applyFill="1" applyBorder="1" applyAlignment="1">
      <alignment horizontal="center" vertical="center"/>
    </xf>
    <xf numFmtId="183" fontId="22" fillId="0" borderId="186" xfId="8" applyNumberFormat="1" applyFont="1" applyFill="1" applyBorder="1" applyAlignment="1" applyProtection="1">
      <alignment horizontal="right" vertical="center" shrinkToFit="1"/>
    </xf>
    <xf numFmtId="183" fontId="22" fillId="0" borderId="187" xfId="8" applyNumberFormat="1" applyFont="1" applyFill="1" applyBorder="1" applyAlignment="1" applyProtection="1">
      <alignment horizontal="right" vertical="center" shrinkToFit="1"/>
    </xf>
    <xf numFmtId="183" fontId="22" fillId="0" borderId="62" xfId="8" applyNumberFormat="1" applyFont="1" applyFill="1" applyBorder="1" applyAlignment="1" applyProtection="1">
      <alignment horizontal="right" vertical="center" shrinkToFit="1"/>
    </xf>
    <xf numFmtId="0" fontId="26" fillId="0" borderId="0" xfId="8" applyNumberFormat="1" applyFont="1" applyAlignment="1">
      <alignment horizontal="center" vertical="center" shrinkToFit="1"/>
    </xf>
    <xf numFmtId="0" fontId="23" fillId="8" borderId="55" xfId="8" applyFont="1" applyFill="1" applyBorder="1" applyAlignment="1">
      <alignment horizontal="center" vertical="center"/>
    </xf>
    <xf numFmtId="183" fontId="23" fillId="0" borderId="186" xfId="8" applyNumberFormat="1" applyFont="1" applyBorder="1" applyAlignment="1" applyProtection="1">
      <alignment horizontal="right" vertical="center" shrinkToFit="1"/>
      <protection locked="0"/>
    </xf>
    <xf numFmtId="183" fontId="23" fillId="0" borderId="62" xfId="8" applyNumberFormat="1" applyFont="1" applyBorder="1" applyAlignment="1" applyProtection="1">
      <alignment horizontal="right" vertical="center" shrinkToFit="1"/>
      <protection locked="0"/>
    </xf>
    <xf numFmtId="0" fontId="22" fillId="0" borderId="0" xfId="7" applyFont="1" applyFill="1" applyBorder="1" applyAlignment="1"/>
    <xf numFmtId="0" fontId="22" fillId="0" borderId="26" xfId="7" applyFont="1" applyFill="1" applyBorder="1" applyAlignment="1">
      <alignment vertical="center"/>
    </xf>
    <xf numFmtId="0" fontId="22" fillId="0" borderId="32" xfId="7" applyFont="1" applyFill="1" applyBorder="1" applyAlignment="1">
      <alignment vertical="center" wrapText="1"/>
    </xf>
    <xf numFmtId="0" fontId="22" fillId="0" borderId="0" xfId="7" applyFont="1" applyFill="1" applyBorder="1" applyAlignment="1">
      <alignment horizontal="left" vertical="center"/>
    </xf>
    <xf numFmtId="183" fontId="22" fillId="0" borderId="183" xfId="7" applyNumberFormat="1" applyFont="1" applyBorder="1" applyAlignment="1">
      <alignment horizontal="right" vertical="center" shrinkToFit="1"/>
    </xf>
    <xf numFmtId="183" fontId="22" fillId="0" borderId="184" xfId="7" applyNumberFormat="1" applyFont="1" applyBorder="1" applyAlignment="1">
      <alignment horizontal="right" vertical="center" shrinkToFit="1"/>
    </xf>
    <xf numFmtId="183" fontId="22" fillId="0" borderId="79" xfId="7" applyNumberFormat="1" applyFont="1" applyBorder="1" applyAlignment="1">
      <alignment horizontal="right" vertical="center" shrinkToFit="1"/>
    </xf>
    <xf numFmtId="183" fontId="22" fillId="0" borderId="0" xfId="7" applyNumberFormat="1" applyFont="1" applyFill="1" applyBorder="1" applyAlignment="1" applyProtection="1">
      <alignment horizontal="right" vertical="center"/>
    </xf>
    <xf numFmtId="183" fontId="22" fillId="0" borderId="185" xfId="7" applyNumberFormat="1" applyFont="1" applyBorder="1" applyAlignment="1">
      <alignment horizontal="right" vertical="center" shrinkToFit="1"/>
    </xf>
    <xf numFmtId="183" fontId="22" fillId="0" borderId="74" xfId="7" applyNumberFormat="1" applyFont="1" applyBorder="1" applyAlignment="1">
      <alignment horizontal="right" vertical="center" shrinkToFit="1"/>
    </xf>
    <xf numFmtId="183" fontId="22" fillId="0" borderId="182" xfId="7" applyNumberFormat="1" applyFont="1" applyBorder="1" applyAlignment="1">
      <alignment horizontal="right" vertical="center" shrinkToFit="1"/>
    </xf>
    <xf numFmtId="0" fontId="22" fillId="6" borderId="45" xfId="7" applyFont="1" applyFill="1" applyBorder="1" applyAlignment="1">
      <alignment horizontal="center" vertical="center"/>
    </xf>
    <xf numFmtId="183" fontId="22" fillId="0" borderId="186" xfId="7" applyNumberFormat="1" applyFont="1" applyBorder="1" applyAlignment="1">
      <alignment horizontal="right" vertical="center" shrinkToFit="1"/>
    </xf>
    <xf numFmtId="183" fontId="22" fillId="0" borderId="187" xfId="7" applyNumberFormat="1" applyFont="1" applyBorder="1" applyAlignment="1">
      <alignment horizontal="right" vertical="center" shrinkToFit="1"/>
    </xf>
    <xf numFmtId="183" fontId="22" fillId="0" borderId="62" xfId="7" applyNumberFormat="1" applyFont="1" applyBorder="1" applyAlignment="1">
      <alignment horizontal="right" vertical="center" shrinkToFit="1"/>
    </xf>
    <xf numFmtId="0" fontId="27" fillId="6" borderId="6" xfId="6" applyFont="1" applyFill="1" applyBorder="1" applyAlignment="1"/>
    <xf numFmtId="0" fontId="27" fillId="0" borderId="8" xfId="6" applyFont="1" applyFill="1" applyBorder="1" applyAlignment="1">
      <alignment horizontal="center" vertical="center" wrapText="1"/>
    </xf>
    <xf numFmtId="0" fontId="27" fillId="0" borderId="12" xfId="6" applyFont="1" applyFill="1" applyBorder="1" applyAlignment="1">
      <alignment horizontal="center" vertical="center" wrapText="1"/>
    </xf>
    <xf numFmtId="0" fontId="27" fillId="0" borderId="2" xfId="6" applyFont="1" applyFill="1" applyBorder="1" applyAlignment="1">
      <alignment horizontal="center" vertical="center"/>
    </xf>
    <xf numFmtId="0" fontId="27" fillId="0" borderId="5" xfId="6" applyFont="1" applyFill="1" applyBorder="1" applyAlignment="1">
      <alignment horizontal="center" vertical="center"/>
    </xf>
    <xf numFmtId="0" fontId="27" fillId="0" borderId="6" xfId="6" applyFont="1" applyFill="1" applyBorder="1" applyAlignment="1">
      <alignment horizontal="center" vertical="center"/>
    </xf>
    <xf numFmtId="0" fontId="27" fillId="6" borderId="18" xfId="6" applyFont="1" applyFill="1" applyBorder="1" applyAlignment="1">
      <alignment horizontal="right" vertical="top"/>
    </xf>
    <xf numFmtId="0" fontId="27" fillId="6" borderId="64" xfId="6" applyFont="1" applyFill="1" applyBorder="1" applyAlignment="1">
      <alignment horizontal="right" vertical="top"/>
    </xf>
    <xf numFmtId="0" fontId="28" fillId="8" borderId="24" xfId="5" applyFont="1" applyFill="1" applyBorder="1" applyAlignment="1">
      <alignment horizontal="center" vertical="center"/>
    </xf>
    <xf numFmtId="183" fontId="27" fillId="0" borderId="24" xfId="5" applyNumberFormat="1" applyFont="1" applyFill="1" applyBorder="1" applyAlignment="1" applyProtection="1">
      <alignment horizontal="right" vertical="center" shrinkToFit="1"/>
    </xf>
    <xf numFmtId="183" fontId="27" fillId="0" borderId="27" xfId="5" applyNumberFormat="1" applyFont="1" applyFill="1" applyBorder="1" applyAlignment="1" applyProtection="1">
      <alignment horizontal="right" vertical="center" shrinkToFit="1"/>
    </xf>
    <xf numFmtId="183" fontId="27" fillId="0" borderId="74" xfId="5" applyNumberFormat="1" applyFont="1" applyFill="1" applyBorder="1" applyAlignment="1" applyProtection="1">
      <alignment horizontal="right" vertical="center" shrinkToFit="1"/>
    </xf>
    <xf numFmtId="183" fontId="27" fillId="0" borderId="74" xfId="5" applyNumberFormat="1" applyFont="1" applyFill="1" applyBorder="1" applyAlignment="1" applyProtection="1">
      <alignment horizontal="right" vertical="center" shrinkToFit="1"/>
      <protection locked="0"/>
    </xf>
    <xf numFmtId="183" fontId="27" fillId="0" borderId="182" xfId="5" applyNumberFormat="1" applyFont="1" applyFill="1" applyBorder="1" applyAlignment="1" applyProtection="1">
      <alignment horizontal="right" vertical="center" shrinkToFit="1"/>
      <protection locked="0"/>
    </xf>
    <xf numFmtId="183" fontId="27" fillId="0" borderId="29" xfId="5" applyNumberFormat="1" applyFont="1" applyFill="1" applyBorder="1" applyAlignment="1" applyProtection="1">
      <alignment horizontal="right" vertical="center" shrinkToFit="1"/>
    </xf>
    <xf numFmtId="0" fontId="21" fillId="0" borderId="0" xfId="6" applyFont="1" applyAlignment="1">
      <alignment horizontal="right"/>
    </xf>
    <xf numFmtId="0" fontId="28" fillId="8" borderId="55" xfId="5" applyFont="1" applyFill="1" applyBorder="1" applyAlignment="1">
      <alignment horizontal="center" vertical="center"/>
    </xf>
    <xf numFmtId="183" fontId="27" fillId="0" borderId="45" xfId="5" applyNumberFormat="1" applyFont="1" applyFill="1" applyBorder="1" applyAlignment="1" applyProtection="1">
      <alignment horizontal="right" vertical="center" shrinkToFit="1"/>
    </xf>
    <xf numFmtId="183" fontId="27" fillId="0" borderId="48" xfId="5" applyNumberFormat="1" applyFont="1" applyFill="1" applyBorder="1" applyAlignment="1" applyProtection="1">
      <alignment horizontal="right" vertical="center" shrinkToFit="1"/>
    </xf>
    <xf numFmtId="183" fontId="27" fillId="0" borderId="187" xfId="5" applyNumberFormat="1" applyFont="1" applyFill="1" applyBorder="1" applyAlignment="1" applyProtection="1">
      <alignment horizontal="right" vertical="center" shrinkToFit="1"/>
    </xf>
    <xf numFmtId="183" fontId="27" fillId="0" borderId="187" xfId="5" applyNumberFormat="1" applyFont="1" applyFill="1" applyBorder="1" applyAlignment="1" applyProtection="1">
      <alignment horizontal="right" vertical="center" shrinkToFit="1"/>
      <protection locked="0"/>
    </xf>
    <xf numFmtId="183" fontId="27" fillId="0" borderId="62" xfId="5" applyNumberFormat="1" applyFont="1" applyFill="1" applyBorder="1" applyAlignment="1" applyProtection="1">
      <alignment horizontal="right" vertical="center" shrinkToFit="1"/>
      <protection locked="0"/>
    </xf>
    <xf numFmtId="183" fontId="27"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19" fillId="0" borderId="27" xfId="1" applyNumberFormat="1" applyFont="1" applyFill="1" applyBorder="1" applyAlignment="1">
      <alignment vertical="center"/>
    </xf>
    <xf numFmtId="187" fontId="19" fillId="0" borderId="172" xfId="1" applyNumberFormat="1" applyFont="1" applyFill="1" applyBorder="1" applyAlignment="1">
      <alignment vertical="center"/>
    </xf>
    <xf numFmtId="187" fontId="19" fillId="0" borderId="172" xfId="1" applyNumberFormat="1" applyFont="1" applyFill="1" applyBorder="1" applyAlignment="1">
      <alignment vertical="center" wrapText="1"/>
    </xf>
    <xf numFmtId="187" fontId="19" fillId="0" borderId="30" xfId="1" applyNumberFormat="1" applyFont="1" applyFill="1" applyBorder="1" applyAlignment="1">
      <alignment vertical="center"/>
    </xf>
    <xf numFmtId="187" fontId="19" fillId="0" borderId="173" xfId="1" applyNumberFormat="1" applyFont="1" applyFill="1" applyBorder="1" applyAlignment="1">
      <alignment vertical="center"/>
    </xf>
    <xf numFmtId="190" fontId="19" fillId="0" borderId="175" xfId="1" applyNumberFormat="1" applyFont="1" applyFill="1" applyBorder="1" applyAlignment="1">
      <alignment vertical="center"/>
    </xf>
    <xf numFmtId="190" fontId="19" fillId="0" borderId="171" xfId="1" applyNumberFormat="1" applyFont="1" applyFill="1" applyBorder="1" applyAlignment="1">
      <alignment vertical="center"/>
    </xf>
    <xf numFmtId="178" fontId="19" fillId="0" borderId="177" xfId="1" applyNumberFormat="1" applyFont="1" applyBorder="1" applyAlignment="1">
      <alignment horizontal="center" vertical="center"/>
    </xf>
    <xf numFmtId="187" fontId="19" fillId="0" borderId="177" xfId="1" applyNumberFormat="1" applyFont="1" applyFill="1" applyBorder="1" applyAlignment="1">
      <alignment vertical="center"/>
    </xf>
    <xf numFmtId="187" fontId="19" fillId="0" borderId="178" xfId="1" applyNumberFormat="1" applyFont="1" applyFill="1" applyBorder="1" applyAlignment="1">
      <alignment vertical="center"/>
    </xf>
    <xf numFmtId="190" fontId="19" fillId="0" borderId="179" xfId="1" applyNumberFormat="1" applyFont="1" applyFill="1" applyBorder="1" applyAlignment="1">
      <alignment vertical="center"/>
    </xf>
    <xf numFmtId="190" fontId="19" fillId="0" borderId="180" xfId="1" applyNumberFormat="1" applyFont="1" applyFill="1" applyBorder="1" applyAlignment="1">
      <alignment vertical="center"/>
    </xf>
    <xf numFmtId="190" fontId="19" fillId="0" borderId="23" xfId="1" applyNumberFormat="1" applyFont="1" applyBorder="1" applyAlignment="1">
      <alignment vertical="center"/>
    </xf>
    <xf numFmtId="190" fontId="19" fillId="0" borderId="27" xfId="1" applyNumberFormat="1" applyFont="1" applyBorder="1" applyAlignment="1">
      <alignment vertical="center"/>
    </xf>
    <xf numFmtId="190" fontId="19" fillId="0" borderId="172" xfId="1" applyNumberFormat="1" applyFont="1" applyBorder="1" applyAlignment="1">
      <alignment vertical="center"/>
    </xf>
    <xf numFmtId="0" fontId="38" fillId="0" borderId="0" xfId="4" applyFont="1">
      <alignment vertical="center"/>
    </xf>
    <xf numFmtId="0" fontId="38" fillId="0" borderId="0" xfId="4" applyFont="1" applyAlignment="1">
      <alignment vertical="center" shrinkToFit="1"/>
    </xf>
    <xf numFmtId="0" fontId="38" fillId="0" borderId="0" xfId="4" applyFont="1" applyAlignment="1">
      <alignment vertical="center"/>
    </xf>
    <xf numFmtId="0" fontId="39" fillId="0" borderId="0" xfId="4" applyFont="1" applyAlignment="1">
      <alignment vertical="center"/>
    </xf>
    <xf numFmtId="0" fontId="38" fillId="0" borderId="0" xfId="4" applyFont="1" applyBorder="1" applyAlignment="1">
      <alignment vertical="center"/>
    </xf>
    <xf numFmtId="0" fontId="39" fillId="0" borderId="0" xfId="4" applyFont="1" applyBorder="1" applyAlignment="1">
      <alignment vertical="center"/>
    </xf>
    <xf numFmtId="0" fontId="38" fillId="0" borderId="0" xfId="4" applyFont="1" applyFill="1">
      <alignment vertical="center"/>
    </xf>
    <xf numFmtId="0" fontId="38" fillId="0" borderId="34" xfId="4" applyFont="1" applyFill="1" applyBorder="1" applyAlignment="1">
      <alignment horizontal="center" vertical="center" wrapText="1"/>
    </xf>
    <xf numFmtId="0" fontId="38" fillId="0" borderId="0" xfId="4" applyFont="1" applyFill="1" applyBorder="1" applyAlignment="1">
      <alignment horizontal="center" vertical="center" wrapText="1"/>
    </xf>
    <xf numFmtId="0" fontId="38" fillId="0" borderId="42" xfId="4" applyFont="1" applyBorder="1" applyAlignment="1">
      <alignment horizontal="center" vertical="center"/>
    </xf>
    <xf numFmtId="0" fontId="38" fillId="0" borderId="23" xfId="4" applyFont="1" applyBorder="1" applyAlignment="1">
      <alignment horizontal="center" vertical="center"/>
    </xf>
    <xf numFmtId="0" fontId="38" fillId="0" borderId="23" xfId="4" applyFont="1" applyBorder="1">
      <alignment vertical="center"/>
    </xf>
    <xf numFmtId="0" fontId="38" fillId="0" borderId="0" xfId="4" applyFont="1" applyBorder="1">
      <alignment vertical="center"/>
    </xf>
    <xf numFmtId="0" fontId="38" fillId="0" borderId="30" xfId="4" applyFont="1" applyBorder="1" applyAlignment="1">
      <alignment horizontal="center" vertical="center"/>
    </xf>
    <xf numFmtId="0" fontId="38" fillId="0" borderId="34" xfId="4" applyFont="1" applyBorder="1">
      <alignment vertical="center"/>
    </xf>
    <xf numFmtId="49" fontId="38" fillId="0" borderId="0" xfId="4" applyNumberFormat="1" applyFont="1" applyFill="1">
      <alignment vertical="center"/>
    </xf>
    <xf numFmtId="0" fontId="45" fillId="0" borderId="34" xfId="4" applyFont="1" applyBorder="1" applyAlignment="1">
      <alignment horizontal="center" vertical="center"/>
    </xf>
    <xf numFmtId="0" fontId="45" fillId="0" borderId="34" xfId="4" applyFont="1" applyBorder="1" applyAlignment="1">
      <alignment vertical="center"/>
    </xf>
    <xf numFmtId="0" fontId="46" fillId="0" borderId="0" xfId="4" applyFont="1">
      <alignment vertical="center"/>
    </xf>
    <xf numFmtId="49" fontId="38" fillId="0" borderId="0" xfId="4" applyNumberFormat="1" applyFont="1">
      <alignment vertical="center"/>
    </xf>
    <xf numFmtId="49" fontId="48" fillId="0" borderId="0" xfId="4" applyNumberFormat="1" applyFont="1">
      <alignment vertical="center"/>
    </xf>
    <xf numFmtId="0" fontId="0" fillId="3" borderId="0" xfId="20" applyFont="1" applyFill="1" applyAlignment="1">
      <alignment vertical="center"/>
    </xf>
    <xf numFmtId="0" fontId="41" fillId="3" borderId="0" xfId="20" applyFill="1" applyAlignment="1" applyProtection="1">
      <alignment vertical="center"/>
      <protection hidden="1"/>
    </xf>
    <xf numFmtId="0" fontId="49" fillId="0" borderId="0" xfId="21" applyFont="1">
      <alignment vertical="center"/>
    </xf>
    <xf numFmtId="0" fontId="41" fillId="3" borderId="0" xfId="20" applyFill="1" applyAlignment="1">
      <alignment vertical="center"/>
    </xf>
    <xf numFmtId="0" fontId="41" fillId="3" borderId="0" xfId="20" applyFill="1" applyProtection="1">
      <protection hidden="1"/>
    </xf>
    <xf numFmtId="0" fontId="49" fillId="0" borderId="30" xfId="21" applyFont="1" applyBorder="1">
      <alignment vertical="center"/>
    </xf>
    <xf numFmtId="0" fontId="49" fillId="0" borderId="23" xfId="21" applyFont="1" applyBorder="1">
      <alignment vertical="center"/>
    </xf>
    <xf numFmtId="189" fontId="49" fillId="0" borderId="23" xfId="21" applyNumberFormat="1" applyFont="1" applyBorder="1">
      <alignment vertical="center"/>
    </xf>
    <xf numFmtId="0" fontId="49" fillId="0" borderId="16" xfId="21" applyFont="1" applyBorder="1">
      <alignment vertical="center"/>
    </xf>
    <xf numFmtId="0" fontId="49" fillId="0" borderId="42" xfId="21" applyFont="1" applyBorder="1">
      <alignment vertical="center"/>
    </xf>
    <xf numFmtId="0" fontId="49" fillId="0" borderId="14" xfId="21" applyFont="1" applyBorder="1">
      <alignment vertical="center"/>
    </xf>
    <xf numFmtId="0" fontId="49" fillId="0" borderId="31" xfId="21" applyFont="1" applyBorder="1">
      <alignment vertical="center"/>
    </xf>
    <xf numFmtId="0" fontId="49" fillId="0" borderId="34" xfId="21" applyFont="1" applyBorder="1">
      <alignment vertical="center"/>
    </xf>
    <xf numFmtId="0" fontId="49" fillId="0" borderId="15" xfId="21" applyFont="1" applyBorder="1">
      <alignment vertical="center"/>
    </xf>
    <xf numFmtId="0" fontId="49" fillId="0" borderId="35" xfId="21" applyFont="1" applyBorder="1">
      <alignment vertical="center"/>
    </xf>
    <xf numFmtId="0" fontId="50" fillId="0" borderId="30" xfId="21" applyFont="1" applyBorder="1">
      <alignment vertical="center"/>
    </xf>
    <xf numFmtId="178" fontId="51" fillId="0" borderId="0" xfId="21" applyNumberFormat="1" applyFont="1">
      <alignment vertical="center"/>
    </xf>
    <xf numFmtId="178" fontId="49" fillId="0" borderId="0" xfId="21" applyNumberFormat="1" applyFont="1">
      <alignment vertical="center"/>
    </xf>
    <xf numFmtId="187" fontId="49" fillId="3" borderId="0" xfId="22" applyNumberFormat="1" applyFont="1" applyFill="1" applyAlignment="1">
      <alignment vertical="center" wrapText="1"/>
    </xf>
    <xf numFmtId="49" fontId="49" fillId="3" borderId="0" xfId="22" applyNumberFormat="1" applyFont="1" applyFill="1" applyAlignment="1">
      <alignment horizontal="center" vertical="center" wrapText="1"/>
    </xf>
    <xf numFmtId="49" fontId="49" fillId="3" borderId="0" xfId="22" applyNumberFormat="1" applyFont="1" applyFill="1" applyAlignment="1">
      <alignment horizontal="center" vertical="center"/>
    </xf>
    <xf numFmtId="178" fontId="49" fillId="0" borderId="42" xfId="21" applyNumberFormat="1" applyFont="1" applyBorder="1">
      <alignment vertical="center"/>
    </xf>
    <xf numFmtId="178" fontId="49" fillId="0" borderId="14" xfId="21" applyNumberFormat="1" applyFont="1" applyBorder="1">
      <alignment vertical="center"/>
    </xf>
    <xf numFmtId="191" fontId="49" fillId="0" borderId="0" xfId="21" applyNumberFormat="1" applyFont="1">
      <alignment vertical="center"/>
    </xf>
    <xf numFmtId="178" fontId="49" fillId="0" borderId="31" xfId="21" applyNumberFormat="1" applyFont="1" applyBorder="1">
      <alignment vertical="center"/>
    </xf>
    <xf numFmtId="178" fontId="49" fillId="0" borderId="34" xfId="21" applyNumberFormat="1" applyFont="1" applyBorder="1">
      <alignment vertical="center"/>
    </xf>
    <xf numFmtId="189" fontId="49" fillId="0" borderId="34" xfId="21" applyNumberFormat="1" applyFont="1" applyBorder="1">
      <alignment vertical="center"/>
    </xf>
    <xf numFmtId="178" fontId="49" fillId="0" borderId="15" xfId="21" applyNumberFormat="1" applyFont="1" applyBorder="1">
      <alignment vertical="center"/>
    </xf>
    <xf numFmtId="0" fontId="50" fillId="0" borderId="42" xfId="21" applyFont="1" applyBorder="1">
      <alignment vertical="center"/>
    </xf>
    <xf numFmtId="0" fontId="49" fillId="0" borderId="0" xfId="22" applyFont="1">
      <alignment vertical="center"/>
    </xf>
    <xf numFmtId="189" fontId="49" fillId="0" borderId="0" xfId="22" applyNumberFormat="1" applyFont="1">
      <alignment vertical="center"/>
    </xf>
    <xf numFmtId="178" fontId="41" fillId="0" borderId="0" xfId="23" applyNumberFormat="1" applyAlignment="1">
      <alignment vertical="center"/>
    </xf>
    <xf numFmtId="183" fontId="41" fillId="0" borderId="0" xfId="24" applyNumberFormat="1" applyAlignment="1">
      <alignment horizontal="right" vertical="center"/>
    </xf>
    <xf numFmtId="184" fontId="41" fillId="0" borderId="0" xfId="24" applyNumberFormat="1" applyAlignment="1">
      <alignment horizontal="right" vertical="center"/>
    </xf>
    <xf numFmtId="178" fontId="49" fillId="3" borderId="0" xfId="21" applyNumberFormat="1" applyFont="1" applyFill="1" applyAlignment="1">
      <alignment vertical="center" wrapText="1"/>
    </xf>
    <xf numFmtId="178" fontId="41" fillId="0" borderId="0" xfId="23" applyNumberFormat="1" applyAlignment="1">
      <alignment horizontal="center" vertical="center"/>
    </xf>
    <xf numFmtId="0" fontId="52" fillId="0" borderId="0" xfId="25" applyFont="1">
      <alignment vertical="center"/>
    </xf>
    <xf numFmtId="0" fontId="41" fillId="3" borderId="0" xfId="20" applyFill="1"/>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47" fillId="0" borderId="6" xfId="4" applyNumberFormat="1" applyFont="1" applyFill="1" applyBorder="1" applyAlignment="1">
      <alignment horizontal="center" vertical="center"/>
    </xf>
    <xf numFmtId="49" fontId="47" fillId="0" borderId="18" xfId="4" applyNumberFormat="1" applyFont="1" applyFill="1" applyBorder="1" applyAlignment="1">
      <alignment horizontal="center" vertical="center"/>
    </xf>
    <xf numFmtId="49" fontId="47" fillId="0" borderId="64" xfId="4" applyNumberFormat="1" applyFont="1" applyFill="1" applyBorder="1" applyAlignment="1">
      <alignment horizontal="center" vertical="center"/>
    </xf>
    <xf numFmtId="0" fontId="38" fillId="0" borderId="32" xfId="4" applyFont="1" applyBorder="1" applyAlignment="1">
      <alignment horizontal="center" vertical="center"/>
    </xf>
    <xf numFmtId="0" fontId="38" fillId="0" borderId="35" xfId="4" applyFont="1" applyBorder="1" applyAlignment="1">
      <alignment horizontal="center" vertical="center"/>
    </xf>
    <xf numFmtId="0" fontId="38" fillId="0" borderId="37" xfId="4" applyFont="1" applyBorder="1" applyAlignment="1">
      <alignment horizontal="center" vertical="center"/>
    </xf>
    <xf numFmtId="0" fontId="38" fillId="0" borderId="32" xfId="4" applyFont="1" applyFill="1" applyBorder="1" applyAlignment="1">
      <alignment horizontal="center" vertical="center"/>
    </xf>
    <xf numFmtId="0" fontId="38" fillId="0" borderId="35" xfId="4" applyFont="1" applyFill="1" applyBorder="1" applyAlignment="1">
      <alignment horizontal="center" vertical="center"/>
    </xf>
    <xf numFmtId="0" fontId="38" fillId="0" borderId="37" xfId="4" applyFont="1" applyFill="1" applyBorder="1" applyAlignment="1">
      <alignment horizontal="center" vertical="center"/>
    </xf>
    <xf numFmtId="0" fontId="38" fillId="0" borderId="74" xfId="4" applyFont="1" applyBorder="1" applyAlignment="1">
      <alignment horizontal="center" vertical="center"/>
    </xf>
    <xf numFmtId="0" fontId="38" fillId="0" borderId="30" xfId="4" applyFont="1" applyBorder="1">
      <alignment vertical="center"/>
    </xf>
    <xf numFmtId="0" fontId="38" fillId="0" borderId="23" xfId="4" applyFont="1" applyBorder="1">
      <alignment vertical="center"/>
    </xf>
    <xf numFmtId="0" fontId="38" fillId="0" borderId="16" xfId="4" applyFont="1" applyBorder="1">
      <alignment vertical="center"/>
    </xf>
    <xf numFmtId="178" fontId="38" fillId="0" borderId="30" xfId="4" applyNumberFormat="1" applyFont="1" applyFill="1" applyBorder="1" applyAlignment="1">
      <alignment horizontal="right" vertical="center" shrinkToFit="1"/>
    </xf>
    <xf numFmtId="178" fontId="38" fillId="0" borderId="23" xfId="4" applyNumberFormat="1" applyFont="1" applyFill="1" applyBorder="1" applyAlignment="1">
      <alignment horizontal="right" vertical="center" shrinkToFit="1"/>
    </xf>
    <xf numFmtId="178" fontId="38" fillId="0" borderId="65" xfId="4" applyNumberFormat="1" applyFont="1" applyFill="1" applyBorder="1" applyAlignment="1">
      <alignment horizontal="right" vertical="center" shrinkToFit="1"/>
    </xf>
    <xf numFmtId="180" fontId="38" fillId="0" borderId="68" xfId="4" applyNumberFormat="1" applyFont="1" applyFill="1" applyBorder="1" applyAlignment="1">
      <alignment horizontal="right" vertical="center" shrinkToFit="1"/>
    </xf>
    <xf numFmtId="178" fontId="38" fillId="0" borderId="68" xfId="4" applyNumberFormat="1" applyFont="1" applyFill="1" applyBorder="1" applyAlignment="1">
      <alignment horizontal="right" vertical="center" shrinkToFit="1"/>
    </xf>
    <xf numFmtId="180" fontId="38" fillId="0" borderId="72" xfId="4" applyNumberFormat="1" applyFont="1" applyFill="1" applyBorder="1" applyAlignment="1">
      <alignment horizontal="right" vertical="center" shrinkToFit="1"/>
    </xf>
    <xf numFmtId="180" fontId="38" fillId="0" borderId="23" xfId="4" applyNumberFormat="1" applyFont="1" applyFill="1" applyBorder="1" applyAlignment="1">
      <alignment horizontal="right" vertical="center" shrinkToFit="1"/>
    </xf>
    <xf numFmtId="180" fontId="38" fillId="0" borderId="16" xfId="4" applyNumberFormat="1" applyFont="1" applyFill="1" applyBorder="1" applyAlignment="1">
      <alignment horizontal="right" vertical="center" shrinkToFit="1"/>
    </xf>
    <xf numFmtId="178" fontId="38" fillId="0" borderId="42" xfId="4" applyNumberFormat="1" applyFont="1" applyFill="1" applyBorder="1" applyAlignment="1">
      <alignment horizontal="right" vertical="center" shrinkToFit="1"/>
    </xf>
    <xf numFmtId="178" fontId="38" fillId="0" borderId="0" xfId="4" applyNumberFormat="1" applyFont="1" applyFill="1" applyBorder="1" applyAlignment="1">
      <alignment horizontal="right" vertical="center" shrinkToFit="1"/>
    </xf>
    <xf numFmtId="178" fontId="38" fillId="0" borderId="66" xfId="4" applyNumberFormat="1" applyFont="1" applyFill="1" applyBorder="1" applyAlignment="1">
      <alignment horizontal="right" vertical="center" shrinkToFit="1"/>
    </xf>
    <xf numFmtId="180" fontId="38" fillId="0" borderId="69" xfId="4" applyNumberFormat="1" applyFont="1" applyFill="1" applyBorder="1" applyAlignment="1">
      <alignment horizontal="right" vertical="center" shrinkToFit="1"/>
    </xf>
    <xf numFmtId="178" fontId="38" fillId="0" borderId="69" xfId="4" applyNumberFormat="1" applyFont="1" applyFill="1" applyBorder="1" applyAlignment="1">
      <alignment horizontal="right" vertical="center" shrinkToFit="1"/>
    </xf>
    <xf numFmtId="178" fontId="38" fillId="0" borderId="75" xfId="4" applyNumberFormat="1" applyFont="1" applyFill="1" applyBorder="1" applyAlignment="1">
      <alignment horizontal="right" vertical="center" shrinkToFit="1"/>
    </xf>
    <xf numFmtId="0" fontId="38" fillId="0" borderId="42" xfId="4" applyFont="1" applyBorder="1">
      <alignment vertical="center"/>
    </xf>
    <xf numFmtId="0" fontId="38" fillId="0" borderId="0" xfId="4" applyFont="1" applyBorder="1">
      <alignment vertical="center"/>
    </xf>
    <xf numFmtId="0" fontId="38" fillId="0" borderId="14" xfId="4" applyFont="1" applyBorder="1">
      <alignment vertical="center"/>
    </xf>
    <xf numFmtId="180" fontId="38" fillId="0" borderId="70" xfId="4" applyNumberFormat="1" applyFont="1" applyFill="1" applyBorder="1" applyAlignment="1">
      <alignment horizontal="right" vertical="center" shrinkToFit="1"/>
    </xf>
    <xf numFmtId="180" fontId="38" fillId="0" borderId="0" xfId="4" applyNumberFormat="1" applyFont="1" applyFill="1" applyBorder="1" applyAlignment="1">
      <alignment horizontal="right" vertical="center" shrinkToFit="1"/>
    </xf>
    <xf numFmtId="180" fontId="38" fillId="0" borderId="14" xfId="4" applyNumberFormat="1" applyFont="1" applyFill="1" applyBorder="1" applyAlignment="1">
      <alignment horizontal="right" vertical="center" shrinkToFit="1"/>
    </xf>
    <xf numFmtId="0" fontId="38" fillId="0" borderId="30" xfId="4" applyFont="1" applyFill="1" applyBorder="1">
      <alignment vertical="center"/>
    </xf>
    <xf numFmtId="0" fontId="38" fillId="0" borderId="23" xfId="4" applyFont="1" applyFill="1" applyBorder="1">
      <alignment vertical="center"/>
    </xf>
    <xf numFmtId="0" fontId="38" fillId="0" borderId="16" xfId="4" applyFont="1" applyFill="1" applyBorder="1">
      <alignment vertical="center"/>
    </xf>
    <xf numFmtId="180" fontId="38" fillId="0" borderId="65" xfId="4" applyNumberFormat="1" applyFont="1" applyFill="1" applyBorder="1" applyAlignment="1">
      <alignment horizontal="right" vertical="center" shrinkToFit="1"/>
    </xf>
    <xf numFmtId="178" fontId="38" fillId="0" borderId="70" xfId="4" applyNumberFormat="1" applyFont="1" applyFill="1" applyBorder="1" applyAlignment="1">
      <alignment horizontal="right" vertical="center" shrinkToFit="1"/>
    </xf>
    <xf numFmtId="178" fontId="38" fillId="0" borderId="14" xfId="4" applyNumberFormat="1" applyFont="1" applyFill="1" applyBorder="1" applyAlignment="1">
      <alignment horizontal="right" vertical="center" shrinkToFit="1"/>
    </xf>
    <xf numFmtId="0" fontId="38" fillId="0" borderId="42" xfId="4" applyFont="1" applyFill="1" applyBorder="1">
      <alignment vertical="center"/>
    </xf>
    <xf numFmtId="0" fontId="38" fillId="0" borderId="0" xfId="4" applyFont="1" applyFill="1" applyBorder="1">
      <alignment vertical="center"/>
    </xf>
    <xf numFmtId="0" fontId="38" fillId="0" borderId="14" xfId="4" applyFont="1" applyFill="1" applyBorder="1">
      <alignment vertical="center"/>
    </xf>
    <xf numFmtId="180" fontId="38" fillId="0" borderId="66" xfId="4" applyNumberFormat="1" applyFont="1" applyFill="1" applyBorder="1" applyAlignment="1">
      <alignment horizontal="right" vertical="center" shrinkToFit="1"/>
    </xf>
    <xf numFmtId="0" fontId="38" fillId="0" borderId="31" xfId="4" applyFont="1" applyFill="1" applyBorder="1">
      <alignment vertical="center"/>
    </xf>
    <xf numFmtId="0" fontId="38" fillId="0" borderId="34" xfId="4" applyFont="1" applyFill="1" applyBorder="1">
      <alignment vertical="center"/>
    </xf>
    <xf numFmtId="0" fontId="38" fillId="0" borderId="15" xfId="4" applyFont="1" applyFill="1" applyBorder="1">
      <alignment vertical="center"/>
    </xf>
    <xf numFmtId="178" fontId="38" fillId="0" borderId="42" xfId="4" applyNumberFormat="1" applyFont="1" applyFill="1" applyBorder="1" applyAlignment="1">
      <alignment horizontal="right" vertical="center"/>
    </xf>
    <xf numFmtId="178" fontId="38" fillId="0" borderId="0" xfId="4" applyNumberFormat="1" applyFont="1" applyFill="1" applyBorder="1" applyAlignment="1">
      <alignment horizontal="right" vertical="center"/>
    </xf>
    <xf numFmtId="178" fontId="38" fillId="0" borderId="66" xfId="4" applyNumberFormat="1" applyFont="1" applyFill="1" applyBorder="1" applyAlignment="1">
      <alignment horizontal="right" vertical="center"/>
    </xf>
    <xf numFmtId="180" fontId="38" fillId="0" borderId="69" xfId="4" applyNumberFormat="1" applyFont="1" applyFill="1" applyBorder="1" applyAlignment="1">
      <alignment horizontal="right" vertical="center"/>
    </xf>
    <xf numFmtId="178" fontId="38" fillId="0" borderId="70" xfId="4" applyNumberFormat="1" applyFont="1" applyFill="1" applyBorder="1" applyAlignment="1">
      <alignment horizontal="right" vertical="center"/>
    </xf>
    <xf numFmtId="178" fontId="38" fillId="0" borderId="14" xfId="4" applyNumberFormat="1" applyFont="1" applyFill="1" applyBorder="1" applyAlignment="1">
      <alignment horizontal="right" vertical="center"/>
    </xf>
    <xf numFmtId="0" fontId="42" fillId="0" borderId="42" xfId="4" applyFont="1" applyBorder="1">
      <alignment vertical="center"/>
    </xf>
    <xf numFmtId="0" fontId="42" fillId="0" borderId="0" xfId="4" applyFont="1" applyBorder="1">
      <alignment vertical="center"/>
    </xf>
    <xf numFmtId="0" fontId="42" fillId="0" borderId="14" xfId="4" applyFont="1" applyBorder="1">
      <alignment vertical="center"/>
    </xf>
    <xf numFmtId="0" fontId="38"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42" fillId="0" borderId="32" xfId="4" applyFont="1" applyFill="1" applyBorder="1" applyAlignment="1">
      <alignment horizontal="center" vertical="center"/>
    </xf>
    <xf numFmtId="0" fontId="42" fillId="0" borderId="35" xfId="4" applyFont="1" applyFill="1" applyBorder="1" applyAlignment="1">
      <alignment horizontal="center" vertical="center"/>
    </xf>
    <xf numFmtId="0" fontId="42" fillId="0" borderId="37" xfId="4" applyFont="1" applyFill="1" applyBorder="1" applyAlignment="1">
      <alignment horizontal="center" vertical="center"/>
    </xf>
    <xf numFmtId="178" fontId="38"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8" fillId="0" borderId="31" xfId="4" applyFont="1" applyBorder="1">
      <alignment vertical="center"/>
    </xf>
    <xf numFmtId="0" fontId="38" fillId="0" borderId="34" xfId="4" applyFont="1" applyBorder="1">
      <alignment vertical="center"/>
    </xf>
    <xf numFmtId="0" fontId="38" fillId="0" borderId="15"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38"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38"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0" fontId="38"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38"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16" xfId="4" applyFill="1" applyBorder="1" applyAlignment="1">
      <alignment horizontal="right" vertical="center" shrinkToFit="1"/>
    </xf>
    <xf numFmtId="0" fontId="38" fillId="0" borderId="30" xfId="4" applyFont="1" applyFill="1" applyBorder="1" applyAlignment="1">
      <alignment horizontal="left" vertical="center"/>
    </xf>
    <xf numFmtId="0" fontId="38" fillId="0" borderId="23" xfId="4" applyFont="1" applyFill="1" applyBorder="1" applyAlignment="1">
      <alignment horizontal="left" vertical="center"/>
    </xf>
    <xf numFmtId="0" fontId="38" fillId="0" borderId="16" xfId="4" applyFont="1" applyFill="1" applyBorder="1" applyAlignment="1">
      <alignment horizontal="left" vertical="center"/>
    </xf>
    <xf numFmtId="178" fontId="38" fillId="0" borderId="16" xfId="4" applyNumberFormat="1" applyFont="1" applyFill="1" applyBorder="1" applyAlignment="1">
      <alignment horizontal="right" vertical="center" shrinkToFit="1"/>
    </xf>
    <xf numFmtId="0" fontId="38" fillId="0" borderId="42" xfId="4" applyFont="1" applyFill="1" applyBorder="1" applyAlignment="1">
      <alignment horizontal="left" vertical="center"/>
    </xf>
    <xf numFmtId="0" fontId="38" fillId="0" borderId="0" xfId="4" applyFont="1" applyFill="1" applyBorder="1" applyAlignment="1">
      <alignment horizontal="left" vertical="center"/>
    </xf>
    <xf numFmtId="0" fontId="38" fillId="0" borderId="14" xfId="4" applyFont="1" applyFill="1" applyBorder="1" applyAlignment="1">
      <alignment horizontal="left" vertical="center"/>
    </xf>
    <xf numFmtId="178" fontId="38" fillId="2" borderId="70" xfId="4" applyNumberFormat="1" applyFont="1" applyFill="1" applyBorder="1" applyAlignment="1">
      <alignment horizontal="right" vertical="center" shrinkToFit="1"/>
    </xf>
    <xf numFmtId="178" fontId="38" fillId="2" borderId="0" xfId="4" applyNumberFormat="1" applyFont="1" applyFill="1" applyBorder="1" applyAlignment="1">
      <alignment horizontal="right" vertical="center" shrinkToFit="1"/>
    </xf>
    <xf numFmtId="178" fontId="38" fillId="2" borderId="66" xfId="4" applyNumberFormat="1" applyFont="1" applyFill="1" applyBorder="1" applyAlignment="1">
      <alignment horizontal="right" vertical="center" shrinkToFit="1"/>
    </xf>
    <xf numFmtId="0" fontId="38" fillId="2" borderId="70" xfId="4" applyFont="1" applyFill="1" applyBorder="1" applyAlignment="1">
      <alignment horizontal="right" vertical="center" shrinkToFit="1"/>
    </xf>
    <xf numFmtId="0" fontId="38" fillId="2" borderId="0" xfId="4" applyFont="1" applyFill="1" applyBorder="1" applyAlignment="1">
      <alignment horizontal="right" vertical="center" shrinkToFit="1"/>
    </xf>
    <xf numFmtId="0" fontId="38" fillId="2" borderId="14" xfId="4" applyFont="1" applyFill="1" applyBorder="1" applyAlignment="1">
      <alignment horizontal="right" vertical="center" shrinkToFit="1"/>
    </xf>
    <xf numFmtId="0" fontId="38" fillId="0" borderId="31" xfId="4" applyFont="1" applyFill="1" applyBorder="1" applyAlignment="1">
      <alignment horizontal="left" vertical="center"/>
    </xf>
    <xf numFmtId="0" fontId="38" fillId="0" borderId="34" xfId="4" applyFont="1" applyFill="1" applyBorder="1" applyAlignment="1">
      <alignment horizontal="left" vertical="center"/>
    </xf>
    <xf numFmtId="0" fontId="38" fillId="0" borderId="15" xfId="4" applyFont="1" applyFill="1" applyBorder="1" applyAlignment="1">
      <alignment horizontal="left" vertical="center"/>
    </xf>
    <xf numFmtId="178" fontId="38" fillId="0" borderId="31" xfId="4" applyNumberFormat="1" applyFont="1" applyFill="1" applyBorder="1" applyAlignment="1">
      <alignment horizontal="right" vertical="center" shrinkToFit="1"/>
    </xf>
    <xf numFmtId="178" fontId="38" fillId="0" borderId="34" xfId="4" applyNumberFormat="1" applyFont="1" applyFill="1" applyBorder="1" applyAlignment="1">
      <alignment horizontal="right" vertical="center" shrinkToFit="1"/>
    </xf>
    <xf numFmtId="178" fontId="38" fillId="0" borderId="15" xfId="4" applyNumberFormat="1" applyFont="1" applyFill="1" applyBorder="1" applyAlignment="1">
      <alignment horizontal="right" vertical="center" shrinkToFit="1"/>
    </xf>
    <xf numFmtId="178" fontId="38" fillId="0" borderId="67" xfId="4" applyNumberFormat="1" applyFont="1" applyFill="1" applyBorder="1" applyAlignment="1">
      <alignment horizontal="right" vertical="center" shrinkToFit="1"/>
    </xf>
    <xf numFmtId="180" fontId="38" fillId="0" borderId="71" xfId="4" applyNumberFormat="1" applyFont="1" applyFill="1" applyBorder="1" applyAlignment="1">
      <alignment horizontal="right" vertical="center" shrinkToFit="1"/>
    </xf>
    <xf numFmtId="178" fontId="38" fillId="0" borderId="71" xfId="4" applyNumberFormat="1" applyFont="1" applyFill="1" applyBorder="1" applyAlignment="1">
      <alignment horizontal="right" vertical="center" shrinkToFit="1"/>
    </xf>
    <xf numFmtId="180" fontId="38" fillId="0" borderId="73" xfId="4" applyNumberFormat="1" applyFont="1" applyFill="1" applyBorder="1" applyAlignment="1">
      <alignment horizontal="right" vertical="center" shrinkToFit="1"/>
    </xf>
    <xf numFmtId="180" fontId="38"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38" fillId="0" borderId="73" xfId="4" applyNumberFormat="1" applyFont="1" applyFill="1" applyBorder="1" applyAlignment="1">
      <alignment horizontal="right" vertical="center" shrinkToFit="1"/>
    </xf>
    <xf numFmtId="178" fontId="38" fillId="2" borderId="73" xfId="4" applyNumberFormat="1" applyFont="1" applyFill="1" applyBorder="1" applyAlignment="1">
      <alignment horizontal="right" vertical="center" shrinkToFit="1"/>
    </xf>
    <xf numFmtId="178" fontId="38" fillId="2" borderId="34" xfId="4" applyNumberFormat="1" applyFont="1" applyFill="1" applyBorder="1" applyAlignment="1">
      <alignment horizontal="right" vertical="center" shrinkToFit="1"/>
    </xf>
    <xf numFmtId="178" fontId="38" fillId="2" borderId="67" xfId="4" applyNumberFormat="1" applyFont="1" applyFill="1" applyBorder="1" applyAlignment="1">
      <alignment horizontal="right" vertical="center" shrinkToFit="1"/>
    </xf>
    <xf numFmtId="0" fontId="38" fillId="2" borderId="73" xfId="4" applyFont="1" applyFill="1" applyBorder="1" applyAlignment="1">
      <alignment horizontal="right" vertical="center" shrinkToFit="1"/>
    </xf>
    <xf numFmtId="0" fontId="38" fillId="2" borderId="34" xfId="4" applyFont="1" applyFill="1" applyBorder="1" applyAlignment="1">
      <alignment horizontal="right" vertical="center" shrinkToFit="1"/>
    </xf>
    <xf numFmtId="0" fontId="38" fillId="2" borderId="15" xfId="4" applyFont="1" applyFill="1" applyBorder="1" applyAlignment="1">
      <alignment horizontal="right" vertical="center" shrinkToFit="1"/>
    </xf>
    <xf numFmtId="0" fontId="38" fillId="0" borderId="30" xfId="4" applyFont="1" applyFill="1" applyBorder="1" applyAlignment="1">
      <alignment horizontal="center" vertical="center" textRotation="255"/>
    </xf>
    <xf numFmtId="0" fontId="38" fillId="0" borderId="16" xfId="4" applyFont="1" applyFill="1" applyBorder="1" applyAlignment="1">
      <alignment horizontal="center" vertical="center" textRotation="255"/>
    </xf>
    <xf numFmtId="0" fontId="38" fillId="0" borderId="42" xfId="4" applyFont="1" applyFill="1" applyBorder="1" applyAlignment="1">
      <alignment horizontal="center" vertical="center" textRotation="255"/>
    </xf>
    <xf numFmtId="0" fontId="38" fillId="0" borderId="14" xfId="4" applyFont="1" applyFill="1" applyBorder="1" applyAlignment="1">
      <alignment horizontal="center" vertical="center" textRotation="255"/>
    </xf>
    <xf numFmtId="0" fontId="38" fillId="0" borderId="31" xfId="4" applyFont="1" applyFill="1" applyBorder="1" applyAlignment="1">
      <alignment horizontal="center" vertical="center" textRotation="255"/>
    </xf>
    <xf numFmtId="0" fontId="38" fillId="0" borderId="15" xfId="4" applyFont="1" applyFill="1" applyBorder="1" applyAlignment="1">
      <alignment horizontal="center" vertical="center" textRotation="255"/>
    </xf>
    <xf numFmtId="0" fontId="38" fillId="0" borderId="30" xfId="4" applyFont="1" applyBorder="1" applyAlignment="1">
      <alignment horizontal="center" vertical="center" wrapText="1"/>
    </xf>
    <xf numFmtId="0" fontId="38" fillId="0" borderId="23" xfId="4" applyFont="1" applyBorder="1" applyAlignment="1">
      <alignment horizontal="center" vertical="center" wrapText="1"/>
    </xf>
    <xf numFmtId="0" fontId="38" fillId="0" borderId="42" xfId="4" applyFont="1" applyBorder="1" applyAlignment="1">
      <alignment horizontal="center" vertical="center" wrapText="1"/>
    </xf>
    <xf numFmtId="0" fontId="38" fillId="0" borderId="0" xfId="4" applyFont="1" applyBorder="1" applyAlignment="1">
      <alignment horizontal="center" vertical="center" wrapText="1"/>
    </xf>
    <xf numFmtId="0" fontId="38" fillId="0" borderId="31" xfId="4" applyFont="1" applyBorder="1" applyAlignment="1">
      <alignment horizontal="center" vertical="center" wrapText="1"/>
    </xf>
    <xf numFmtId="0" fontId="38" fillId="0" borderId="34" xfId="4" applyFont="1" applyBorder="1" applyAlignment="1">
      <alignment horizontal="center" vertical="center" wrapText="1"/>
    </xf>
    <xf numFmtId="0" fontId="38" fillId="0" borderId="23" xfId="4" applyFont="1" applyBorder="1" applyAlignment="1">
      <alignment vertical="center" textRotation="255"/>
    </xf>
    <xf numFmtId="0" fontId="38" fillId="0" borderId="0" xfId="4" applyFont="1" applyBorder="1" applyAlignment="1">
      <alignment vertical="center" textRotation="255"/>
    </xf>
    <xf numFmtId="0" fontId="38" fillId="0" borderId="34" xfId="4" applyFont="1" applyBorder="1" applyAlignment="1">
      <alignment vertical="center" textRotation="255"/>
    </xf>
    <xf numFmtId="0" fontId="38" fillId="0" borderId="42" xfId="4" applyFont="1" applyFill="1" applyBorder="1" applyAlignment="1">
      <alignment horizontal="center" vertical="center" wrapText="1"/>
    </xf>
    <xf numFmtId="0" fontId="38" fillId="0" borderId="0" xfId="4" applyFont="1" applyFill="1" applyBorder="1" applyAlignment="1">
      <alignment horizontal="center" vertical="center" wrapText="1"/>
    </xf>
    <xf numFmtId="0" fontId="38" fillId="0" borderId="31" xfId="4" applyFont="1" applyFill="1" applyBorder="1" applyAlignment="1">
      <alignment horizontal="center" vertical="center" wrapText="1"/>
    </xf>
    <xf numFmtId="0" fontId="38" fillId="0" borderId="34" xfId="4" applyFont="1" applyFill="1" applyBorder="1" applyAlignment="1">
      <alignment horizontal="center" vertical="center" wrapText="1"/>
    </xf>
    <xf numFmtId="0" fontId="38" fillId="0" borderId="30" xfId="4" applyFont="1" applyBorder="1" applyAlignment="1">
      <alignment horizontal="center" vertical="center" textRotation="255"/>
    </xf>
    <xf numFmtId="0" fontId="38" fillId="0" borderId="16" xfId="4" applyFont="1" applyBorder="1" applyAlignment="1">
      <alignment horizontal="center" vertical="center" textRotation="255"/>
    </xf>
    <xf numFmtId="0" fontId="38" fillId="0" borderId="42" xfId="4" applyFont="1" applyBorder="1" applyAlignment="1">
      <alignment horizontal="center" vertical="center" textRotation="255"/>
    </xf>
    <xf numFmtId="0" fontId="38" fillId="0" borderId="14" xfId="4" applyFont="1" applyBorder="1" applyAlignment="1">
      <alignment horizontal="center" vertical="center" textRotation="255"/>
    </xf>
    <xf numFmtId="0" fontId="38" fillId="0" borderId="31" xfId="4" applyFont="1" applyBorder="1" applyAlignment="1">
      <alignment horizontal="center" vertical="center" textRotation="255"/>
    </xf>
    <xf numFmtId="0" fontId="38" fillId="0" borderId="15" xfId="4" applyFont="1" applyBorder="1" applyAlignment="1">
      <alignment horizontal="center" vertical="center" textRotation="255"/>
    </xf>
    <xf numFmtId="0" fontId="39" fillId="0" borderId="0" xfId="4" applyFont="1" applyBorder="1" applyAlignment="1">
      <alignment vertical="center"/>
    </xf>
    <xf numFmtId="0" fontId="39" fillId="0" borderId="0" xfId="4" applyFont="1" applyAlignment="1">
      <alignment vertical="center"/>
    </xf>
    <xf numFmtId="0" fontId="14" fillId="3" borderId="0" xfId="12" applyFont="1" applyFill="1">
      <alignment vertical="center"/>
    </xf>
    <xf numFmtId="0" fontId="18" fillId="3" borderId="6" xfId="12" applyFont="1" applyFill="1" applyBorder="1" applyAlignment="1">
      <alignment horizontal="center" vertical="center"/>
    </xf>
    <xf numFmtId="0" fontId="18" fillId="3" borderId="18" xfId="12" applyFont="1" applyFill="1" applyBorder="1" applyAlignment="1">
      <alignment horizontal="center" vertical="center"/>
    </xf>
    <xf numFmtId="0" fontId="18" fillId="3" borderId="64" xfId="12" applyFont="1" applyFill="1" applyBorder="1" applyAlignment="1">
      <alignment horizontal="center" vertical="center"/>
    </xf>
    <xf numFmtId="0" fontId="15" fillId="3" borderId="20" xfId="12" applyFont="1" applyFill="1" applyBorder="1" applyAlignment="1">
      <alignment horizontal="left" vertical="center"/>
    </xf>
    <xf numFmtId="0" fontId="15" fillId="3" borderId="20" xfId="12" applyFont="1" applyFill="1" applyBorder="1">
      <alignment vertical="center"/>
    </xf>
    <xf numFmtId="0" fontId="15" fillId="0" borderId="83" xfId="16" applyFont="1" applyBorder="1" applyAlignment="1" applyProtection="1">
      <alignment horizontal="left" vertical="center" shrinkToFit="1"/>
      <protection locked="0"/>
    </xf>
    <xf numFmtId="0" fontId="15" fillId="0" borderId="86" xfId="16" applyFont="1" applyBorder="1" applyAlignment="1" applyProtection="1">
      <alignment horizontal="left" vertical="center" shrinkToFit="1"/>
      <protection locked="0"/>
    </xf>
    <xf numFmtId="0" fontId="15" fillId="0" borderId="90" xfId="16" applyFont="1" applyBorder="1" applyAlignment="1" applyProtection="1">
      <alignment horizontal="left" vertical="center" shrinkToFit="1"/>
      <protection locked="0"/>
    </xf>
    <xf numFmtId="183" fontId="15" fillId="0" borderId="94" xfId="16" applyNumberFormat="1" applyFont="1" applyBorder="1" applyAlignment="1" applyProtection="1">
      <alignment horizontal="right" vertical="center" shrinkToFit="1"/>
      <protection locked="0"/>
    </xf>
    <xf numFmtId="183" fontId="15" fillId="0" borderId="100" xfId="16" applyNumberFormat="1" applyFont="1" applyBorder="1" applyAlignment="1" applyProtection="1">
      <alignment horizontal="right" vertical="center" shrinkToFit="1"/>
      <protection locked="0"/>
    </xf>
    <xf numFmtId="183" fontId="15" fillId="0" borderId="109" xfId="16" applyNumberFormat="1" applyFont="1" applyBorder="1" applyAlignment="1" applyProtection="1">
      <alignment horizontal="right" vertical="center" shrinkToFit="1"/>
      <protection locked="0"/>
    </xf>
    <xf numFmtId="183" fontId="15" fillId="0" borderId="115" xfId="16" applyNumberFormat="1" applyFont="1" applyBorder="1" applyAlignment="1" applyProtection="1">
      <alignment horizontal="right" vertical="center" shrinkToFit="1"/>
      <protection locked="0"/>
    </xf>
    <xf numFmtId="183" fontId="15" fillId="0" borderId="120" xfId="16" applyNumberFormat="1" applyFont="1" applyBorder="1" applyAlignment="1" applyProtection="1">
      <alignment horizontal="right" vertical="center" shrinkToFit="1"/>
      <protection locked="0"/>
    </xf>
    <xf numFmtId="183" fontId="15" fillId="0" borderId="122" xfId="16" applyNumberFormat="1" applyFont="1" applyBorder="1" applyAlignment="1" applyProtection="1">
      <alignment horizontal="right" vertical="center" shrinkToFit="1"/>
      <protection locked="0"/>
    </xf>
    <xf numFmtId="183" fontId="15" fillId="0" borderId="126" xfId="11" applyNumberFormat="1" applyFont="1" applyBorder="1" applyAlignment="1" applyProtection="1">
      <alignment horizontal="right" vertical="center" shrinkToFit="1"/>
      <protection locked="0"/>
    </xf>
    <xf numFmtId="0" fontId="15" fillId="0" borderId="100" xfId="11" applyFont="1" applyBorder="1" applyAlignment="1" applyProtection="1">
      <alignment horizontal="left" vertical="center" shrinkToFit="1"/>
      <protection locked="0"/>
    </xf>
    <xf numFmtId="0" fontId="15" fillId="0" borderId="146" xfId="11" applyFont="1" applyBorder="1" applyAlignment="1" applyProtection="1">
      <alignment horizontal="left" vertical="center" shrinkToFit="1"/>
      <protection locked="0"/>
    </xf>
    <xf numFmtId="183" fontId="15" fillId="0" borderId="83" xfId="11" applyNumberFormat="1" applyFont="1" applyBorder="1" applyAlignment="1" applyProtection="1">
      <alignment horizontal="right" vertical="center" shrinkToFit="1"/>
      <protection locked="0"/>
    </xf>
    <xf numFmtId="183" fontId="15" fillId="0" borderId="86" xfId="12" applyNumberFormat="1" applyFont="1" applyBorder="1" applyAlignment="1" applyProtection="1">
      <alignment horizontal="right" vertical="center" shrinkToFit="1"/>
      <protection locked="0"/>
    </xf>
    <xf numFmtId="183" fontId="15" fillId="0" borderId="90" xfId="11" applyNumberFormat="1" applyFont="1" applyBorder="1" applyAlignment="1" applyProtection="1">
      <alignment horizontal="right" vertical="center" shrinkToFit="1"/>
      <protection locked="0"/>
    </xf>
    <xf numFmtId="0" fontId="15" fillId="0" borderId="140" xfId="11" applyFont="1" applyBorder="1" applyAlignment="1" applyProtection="1">
      <alignment horizontal="left" vertical="center" shrinkToFit="1"/>
      <protection locked="0"/>
    </xf>
    <xf numFmtId="0" fontId="15" fillId="4" borderId="40" xfId="12" applyFont="1" applyFill="1" applyBorder="1" applyAlignment="1" applyProtection="1">
      <alignment horizontal="center" vertical="center" wrapText="1"/>
      <protection locked="0"/>
    </xf>
    <xf numFmtId="0" fontId="15" fillId="4" borderId="19" xfId="12" applyFont="1" applyFill="1" applyBorder="1" applyAlignment="1" applyProtection="1">
      <alignment horizontal="center" vertical="center" wrapText="1"/>
      <protection locked="0"/>
    </xf>
    <xf numFmtId="0" fontId="15" fillId="4" borderId="53" xfId="12" applyFont="1" applyFill="1" applyBorder="1" applyAlignment="1" applyProtection="1">
      <alignment horizontal="center" vertical="center" wrapText="1"/>
      <protection locked="0"/>
    </xf>
    <xf numFmtId="0" fontId="15" fillId="4" borderId="93" xfId="12" applyFont="1" applyFill="1" applyBorder="1" applyAlignment="1" applyProtection="1">
      <alignment horizontal="center" vertical="center" wrapText="1"/>
      <protection locked="0"/>
    </xf>
    <xf numFmtId="0" fontId="15" fillId="4" borderId="82" xfId="12" applyFont="1" applyFill="1" applyBorder="1" applyAlignment="1" applyProtection="1">
      <alignment horizontal="center" vertical="center" wrapText="1"/>
      <protection locked="0"/>
    </xf>
    <xf numFmtId="0" fontId="15" fillId="4" borderId="121" xfId="12" applyFont="1" applyFill="1" applyBorder="1" applyAlignment="1" applyProtection="1">
      <alignment horizontal="center" vertical="center" wrapText="1"/>
      <protection locked="0"/>
    </xf>
    <xf numFmtId="0" fontId="15" fillId="4" borderId="7" xfId="12" applyFont="1" applyFill="1" applyBorder="1" applyAlignment="1" applyProtection="1">
      <alignment horizontal="center" vertical="center"/>
      <protection locked="0"/>
    </xf>
    <xf numFmtId="0" fontId="15" fillId="4" borderId="1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protection locked="0"/>
    </xf>
    <xf numFmtId="0" fontId="15" fillId="4" borderId="76" xfId="12" applyFont="1" applyFill="1" applyBorder="1" applyAlignment="1" applyProtection="1">
      <alignment horizontal="center" vertical="center"/>
      <protection locked="0"/>
    </xf>
    <xf numFmtId="0" fontId="15" fillId="4" borderId="82" xfId="12" applyFont="1" applyFill="1" applyBorder="1" applyAlignment="1" applyProtection="1">
      <alignment horizontal="center" vertical="center"/>
      <protection locked="0"/>
    </xf>
    <xf numFmtId="0" fontId="15" fillId="4" borderId="8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wrapText="1"/>
      <protection locked="0"/>
    </xf>
    <xf numFmtId="0" fontId="15"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5" fillId="0" borderId="84" xfId="16" applyFont="1" applyBorder="1" applyAlignment="1" applyProtection="1">
      <alignment horizontal="left" vertical="center" shrinkToFit="1"/>
      <protection locked="0"/>
    </xf>
    <xf numFmtId="0" fontId="15" fillId="0" borderId="87" xfId="16" applyFont="1" applyBorder="1" applyAlignment="1" applyProtection="1">
      <alignment horizontal="left" vertical="center" shrinkToFit="1"/>
      <protection locked="0"/>
    </xf>
    <xf numFmtId="0" fontId="15" fillId="0" borderId="91" xfId="16" applyFont="1" applyBorder="1" applyAlignment="1" applyProtection="1">
      <alignment horizontal="left" vertical="center" shrinkToFit="1"/>
      <protection locked="0"/>
    </xf>
    <xf numFmtId="183" fontId="15" fillId="0" borderId="95" xfId="16" applyNumberFormat="1" applyFont="1" applyBorder="1" applyAlignment="1" applyProtection="1">
      <alignment horizontal="right" vertical="center" shrinkToFit="1"/>
      <protection locked="0"/>
    </xf>
    <xf numFmtId="183" fontId="15" fillId="0" borderId="101" xfId="16" applyNumberFormat="1" applyFont="1" applyBorder="1" applyAlignment="1" applyProtection="1">
      <alignment horizontal="right" vertical="center" shrinkToFit="1"/>
      <protection locked="0"/>
    </xf>
    <xf numFmtId="183" fontId="15" fillId="0" borderId="107" xfId="12" applyNumberFormat="1" applyFont="1" applyBorder="1" applyAlignment="1" applyProtection="1">
      <alignment horizontal="right" vertical="center" shrinkToFit="1"/>
      <protection locked="0"/>
    </xf>
    <xf numFmtId="183" fontId="15" fillId="0" borderId="116" xfId="16" applyNumberFormat="1" applyFont="1" applyBorder="1" applyAlignment="1" applyProtection="1">
      <alignment horizontal="right" vertical="center" shrinkToFit="1"/>
      <protection locked="0"/>
    </xf>
    <xf numFmtId="183" fontId="15" fillId="0" borderId="87" xfId="12" applyNumberFormat="1" applyFont="1" applyBorder="1" applyAlignment="1" applyProtection="1">
      <alignment horizontal="right" vertical="center" shrinkToFit="1"/>
      <protection locked="0"/>
    </xf>
    <xf numFmtId="183" fontId="15" fillId="0" borderId="123" xfId="16" applyNumberFormat="1" applyFont="1" applyBorder="1" applyAlignment="1" applyProtection="1">
      <alignment horizontal="right" vertical="center" shrinkToFit="1"/>
      <protection locked="0"/>
    </xf>
    <xf numFmtId="183" fontId="15" fillId="0" borderId="106" xfId="12" applyNumberFormat="1" applyFont="1" applyBorder="1" applyAlignment="1" applyProtection="1">
      <alignment horizontal="right" vertical="center" shrinkToFit="1"/>
      <protection locked="0"/>
    </xf>
    <xf numFmtId="0" fontId="15" fillId="0" borderId="101" xfId="11" applyFont="1" applyBorder="1" applyAlignment="1" applyProtection="1">
      <alignment horizontal="left" vertical="center" shrinkToFit="1"/>
      <protection locked="0"/>
    </xf>
    <xf numFmtId="0" fontId="15" fillId="0" borderId="147" xfId="11" applyFont="1" applyBorder="1" applyAlignment="1" applyProtection="1">
      <alignment horizontal="left" vertical="center" shrinkToFit="1"/>
      <protection locked="0"/>
    </xf>
    <xf numFmtId="183" fontId="15" fillId="0" borderId="84" xfId="12" applyNumberFormat="1" applyFont="1" applyBorder="1" applyAlignment="1" applyProtection="1">
      <alignment horizontal="right" vertical="center" shrinkToFit="1"/>
      <protection locked="0"/>
    </xf>
    <xf numFmtId="183" fontId="15" fillId="0" borderId="91" xfId="11" applyNumberFormat="1" applyFont="1" applyBorder="1" applyAlignment="1" applyProtection="1">
      <alignment horizontal="right" vertical="center" shrinkToFit="1"/>
      <protection locked="0"/>
    </xf>
    <xf numFmtId="0" fontId="15" fillId="0" borderId="123" xfId="11" applyFont="1" applyBorder="1" applyAlignment="1" applyProtection="1">
      <alignment horizontal="left" vertical="center" shrinkToFit="1"/>
      <protection locked="0"/>
    </xf>
    <xf numFmtId="0" fontId="15" fillId="0" borderId="22" xfId="12" applyFont="1" applyBorder="1" applyAlignment="1" applyProtection="1">
      <alignment horizontal="center" vertical="center"/>
      <protection locked="0"/>
    </xf>
    <xf numFmtId="0" fontId="15" fillId="0" borderId="50" xfId="12" applyFont="1" applyBorder="1" applyAlignment="1" applyProtection="1">
      <alignment horizontal="center" vertical="center"/>
      <protection locked="0"/>
    </xf>
    <xf numFmtId="0" fontId="15" fillId="5" borderId="33" xfId="12" applyFont="1" applyFill="1" applyBorder="1" applyAlignment="1" applyProtection="1">
      <alignment horizontal="left" vertical="center" shrinkToFit="1"/>
      <protection locked="0"/>
    </xf>
    <xf numFmtId="0" fontId="15" fillId="5" borderId="36" xfId="12" applyFont="1" applyFill="1" applyBorder="1" applyAlignment="1" applyProtection="1">
      <alignment horizontal="left" vertical="center" shrinkToFit="1"/>
      <protection locked="0"/>
    </xf>
    <xf numFmtId="0" fontId="15" fillId="5" borderId="38" xfId="12" applyFont="1" applyFill="1" applyBorder="1" applyAlignment="1" applyProtection="1">
      <alignment horizontal="left" vertical="center" shrinkToFit="1"/>
      <protection locked="0"/>
    </xf>
    <xf numFmtId="183" fontId="15" fillId="5" borderId="97" xfId="11" applyNumberFormat="1" applyFont="1" applyFill="1" applyBorder="1" applyAlignment="1" applyProtection="1">
      <alignment horizontal="right" vertical="center" shrinkToFit="1"/>
      <protection locked="0"/>
    </xf>
    <xf numFmtId="183" fontId="15" fillId="5" borderId="103" xfId="11" applyNumberFormat="1" applyFont="1" applyFill="1" applyBorder="1" applyAlignment="1" applyProtection="1">
      <alignment horizontal="right" vertical="center" shrinkToFit="1"/>
      <protection locked="0"/>
    </xf>
    <xf numFmtId="183" fontId="15" fillId="5" borderId="108" xfId="11" applyNumberFormat="1" applyFont="1" applyFill="1" applyBorder="1" applyAlignment="1" applyProtection="1">
      <alignment horizontal="right" vertical="center" shrinkToFit="1"/>
      <protection locked="0"/>
    </xf>
    <xf numFmtId="183" fontId="15" fillId="5" borderId="117" xfId="11" applyNumberFormat="1" applyFont="1" applyFill="1" applyBorder="1" applyAlignment="1" applyProtection="1">
      <alignment horizontal="right" vertical="center" shrinkToFit="1"/>
      <protection locked="0"/>
    </xf>
    <xf numFmtId="183" fontId="15" fillId="5" borderId="124" xfId="11" applyNumberFormat="1" applyFont="1" applyFill="1" applyBorder="1" applyAlignment="1" applyProtection="1">
      <alignment horizontal="right" vertical="center" shrinkToFit="1"/>
      <protection locked="0"/>
    </xf>
    <xf numFmtId="183" fontId="15" fillId="5" borderId="128" xfId="11" applyNumberFormat="1" applyFont="1" applyFill="1" applyBorder="1" applyAlignment="1" applyProtection="1">
      <alignment horizontal="right" vertical="center" shrinkToFit="1"/>
      <protection locked="0"/>
    </xf>
    <xf numFmtId="183" fontId="15" fillId="5" borderId="105" xfId="12" applyNumberFormat="1" applyFont="1" applyFill="1" applyBorder="1" applyAlignment="1" applyProtection="1">
      <alignment horizontal="right" vertical="center" shrinkToFit="1"/>
      <protection locked="0"/>
    </xf>
    <xf numFmtId="0" fontId="15" fillId="5" borderId="103" xfId="11" applyFont="1" applyFill="1" applyBorder="1" applyAlignment="1" applyProtection="1">
      <alignment horizontal="left" vertical="center" shrinkToFit="1"/>
      <protection locked="0"/>
    </xf>
    <xf numFmtId="0" fontId="15" fillId="5" borderId="124" xfId="11" applyFont="1" applyFill="1" applyBorder="1" applyAlignment="1" applyProtection="1">
      <alignment horizontal="left" vertical="center" shrinkToFit="1"/>
      <protection locked="0"/>
    </xf>
    <xf numFmtId="183" fontId="15" fillId="5" borderId="61" xfId="11" applyNumberFormat="1" applyFont="1" applyFill="1" applyBorder="1" applyAlignment="1" applyProtection="1">
      <alignment horizontal="right" vertical="center" shrinkToFit="1"/>
      <protection locked="0"/>
    </xf>
    <xf numFmtId="183" fontId="15" fillId="5" borderId="36" xfId="11" applyNumberFormat="1" applyFont="1" applyFill="1" applyBorder="1" applyAlignment="1" applyProtection="1">
      <alignment horizontal="right" vertical="center" shrinkToFit="1"/>
      <protection locked="0"/>
    </xf>
    <xf numFmtId="183" fontId="15" fillId="5" borderId="52" xfId="11" applyNumberFormat="1" applyFont="1" applyFill="1" applyBorder="1" applyAlignment="1" applyProtection="1">
      <alignment horizontal="right" vertical="center" shrinkToFit="1"/>
      <protection locked="0"/>
    </xf>
    <xf numFmtId="183" fontId="15" fillId="0" borderId="96" xfId="16" applyNumberFormat="1" applyFont="1" applyBorder="1" applyAlignment="1" applyProtection="1">
      <alignment horizontal="right" vertical="center" shrinkToFit="1"/>
      <protection locked="0"/>
    </xf>
    <xf numFmtId="183" fontId="15" fillId="0" borderId="102" xfId="16" applyNumberFormat="1" applyFont="1" applyBorder="1" applyAlignment="1" applyProtection="1">
      <alignment horizontal="right" vertical="center" shrinkToFit="1"/>
      <protection locked="0"/>
    </xf>
    <xf numFmtId="183" fontId="15" fillId="0" borderId="110" xfId="16" applyNumberFormat="1" applyFont="1" applyBorder="1" applyAlignment="1" applyProtection="1">
      <alignment horizontal="right" vertical="center" shrinkToFit="1"/>
      <protection locked="0"/>
    </xf>
    <xf numFmtId="183" fontId="15" fillId="0" borderId="127" xfId="11" applyNumberFormat="1" applyFont="1" applyBorder="1" applyAlignment="1" applyProtection="1">
      <alignment horizontal="right" vertical="center" shrinkToFit="1"/>
      <protection locked="0"/>
    </xf>
    <xf numFmtId="0" fontId="15" fillId="0" borderId="102" xfId="11" applyFont="1" applyBorder="1" applyAlignment="1" applyProtection="1">
      <alignment horizontal="left" vertical="center" shrinkToFit="1"/>
      <protection locked="0"/>
    </xf>
    <xf numFmtId="0" fontId="15" fillId="0" borderId="148" xfId="11" applyFont="1" applyBorder="1" applyAlignment="1" applyProtection="1">
      <alignment horizontal="left" vertical="center" shrinkToFit="1"/>
      <protection locked="0"/>
    </xf>
    <xf numFmtId="0" fontId="15" fillId="3" borderId="19" xfId="12" applyFont="1" applyFill="1" applyBorder="1" applyAlignment="1">
      <alignment horizontal="left" vertical="center"/>
    </xf>
    <xf numFmtId="183" fontId="15" fillId="0" borderId="98" xfId="16" applyNumberFormat="1" applyFont="1" applyBorder="1" applyAlignment="1" applyProtection="1">
      <alignment horizontal="right" vertical="center" shrinkToFit="1"/>
      <protection locked="0"/>
    </xf>
    <xf numFmtId="183" fontId="15" fillId="0" borderId="104" xfId="16" applyNumberFormat="1" applyFont="1" applyBorder="1" applyAlignment="1" applyProtection="1">
      <alignment horizontal="right" vertical="center" shrinkToFit="1"/>
      <protection locked="0"/>
    </xf>
    <xf numFmtId="183" fontId="15" fillId="0" borderId="111" xfId="16" applyNumberFormat="1" applyFont="1" applyBorder="1" applyAlignment="1" applyProtection="1">
      <alignment horizontal="right" vertical="center" shrinkToFit="1"/>
      <protection locked="0"/>
    </xf>
    <xf numFmtId="183" fontId="15" fillId="0" borderId="118" xfId="16" applyNumberFormat="1" applyFont="1" applyBorder="1" applyAlignment="1" applyProtection="1">
      <alignment horizontal="right" vertical="center" shrinkToFit="1"/>
      <protection locked="0"/>
    </xf>
    <xf numFmtId="183" fontId="15" fillId="0" borderId="125" xfId="16" applyNumberFormat="1" applyFont="1" applyBorder="1" applyAlignment="1" applyProtection="1">
      <alignment horizontal="right" vertical="center" shrinkToFit="1"/>
      <protection locked="0"/>
    </xf>
    <xf numFmtId="183" fontId="15" fillId="0" borderId="129" xfId="12" applyNumberFormat="1" applyFont="1" applyBorder="1" applyAlignment="1" applyProtection="1">
      <alignment horizontal="right" vertical="center" shrinkToFit="1"/>
      <protection locked="0"/>
    </xf>
    <xf numFmtId="184" fontId="15" fillId="0" borderId="104" xfId="12" applyNumberFormat="1" applyFont="1" applyBorder="1" applyAlignment="1" applyProtection="1">
      <alignment horizontal="right" vertical="center" shrinkToFit="1"/>
      <protection locked="0"/>
    </xf>
    <xf numFmtId="0" fontId="15" fillId="0" borderId="104" xfId="12" applyFont="1" applyBorder="1" applyAlignment="1" applyProtection="1">
      <alignment horizontal="left" vertical="center" shrinkToFit="1"/>
      <protection locked="0"/>
    </xf>
    <xf numFmtId="0" fontId="15" fillId="0" borderId="125" xfId="12" applyFont="1" applyBorder="1" applyAlignment="1" applyProtection="1">
      <alignment horizontal="left" vertical="center" shrinkToFit="1"/>
      <protection locked="0"/>
    </xf>
    <xf numFmtId="184" fontId="15" fillId="0" borderId="101" xfId="12" applyNumberFormat="1" applyFont="1" applyBorder="1" applyAlignment="1" applyProtection="1">
      <alignment horizontal="right" vertical="center" shrinkToFit="1"/>
      <protection locked="0"/>
    </xf>
    <xf numFmtId="183" fontId="15" fillId="3" borderId="95" xfId="15" applyNumberFormat="1" applyFont="1" applyFill="1" applyBorder="1" applyAlignment="1" applyProtection="1">
      <alignment horizontal="right" vertical="center" shrinkToFit="1"/>
      <protection locked="0"/>
    </xf>
    <xf numFmtId="183" fontId="15" fillId="3" borderId="101" xfId="15" applyNumberFormat="1" applyFont="1" applyFill="1" applyBorder="1" applyAlignment="1" applyProtection="1">
      <alignment horizontal="right" vertical="center" shrinkToFit="1"/>
      <protection locked="0"/>
    </xf>
    <xf numFmtId="183" fontId="15" fillId="3" borderId="107" xfId="15" applyNumberFormat="1" applyFont="1" applyFill="1" applyBorder="1" applyAlignment="1" applyProtection="1">
      <alignment horizontal="right" vertical="center" shrinkToFit="1"/>
      <protection locked="0"/>
    </xf>
    <xf numFmtId="183" fontId="15" fillId="3" borderId="106" xfId="15" applyNumberFormat="1" applyFont="1" applyFill="1" applyBorder="1" applyAlignment="1" applyProtection="1">
      <alignment horizontal="right" vertical="center" shrinkToFit="1"/>
      <protection locked="0"/>
    </xf>
    <xf numFmtId="184" fontId="15" fillId="3" borderId="101" xfId="15" applyNumberFormat="1" applyFont="1" applyFill="1" applyBorder="1" applyAlignment="1" applyProtection="1">
      <alignment horizontal="right" vertical="center" shrinkToFit="1"/>
      <protection locked="0"/>
    </xf>
    <xf numFmtId="0" fontId="15" fillId="0" borderId="11" xfId="12" applyFont="1" applyBorder="1" applyAlignment="1" applyProtection="1">
      <alignment horizontal="center" vertical="center" shrinkToFit="1"/>
      <protection locked="0"/>
    </xf>
    <xf numFmtId="183" fontId="15" fillId="5" borderId="99" xfId="12" applyNumberFormat="1" applyFont="1" applyFill="1" applyBorder="1" applyAlignment="1" applyProtection="1">
      <alignment horizontal="right" vertical="center" shrinkToFit="1"/>
      <protection locked="0"/>
    </xf>
    <xf numFmtId="183" fontId="15" fillId="5" borderId="112" xfId="12" applyNumberFormat="1" applyFont="1" applyFill="1" applyBorder="1" applyAlignment="1" applyProtection="1">
      <alignment horizontal="right" vertical="center" shrinkToFit="1"/>
      <protection locked="0"/>
    </xf>
    <xf numFmtId="184" fontId="15" fillId="5" borderId="105" xfId="12" applyNumberFormat="1" applyFont="1" applyFill="1" applyBorder="1" applyAlignment="1" applyProtection="1">
      <alignment horizontal="right" vertical="center" shrinkToFit="1"/>
      <protection locked="0"/>
    </xf>
    <xf numFmtId="183" fontId="15" fillId="3" borderId="84" xfId="12" applyNumberFormat="1" applyFont="1" applyFill="1" applyBorder="1" applyAlignment="1" applyProtection="1">
      <alignment horizontal="right" vertical="center" shrinkToFit="1"/>
      <protection locked="0"/>
    </xf>
    <xf numFmtId="183" fontId="15" fillId="3" borderId="87" xfId="12" applyNumberFormat="1" applyFont="1" applyFill="1" applyBorder="1" applyAlignment="1" applyProtection="1">
      <alignment horizontal="right" vertical="center" shrinkToFit="1"/>
      <protection locked="0"/>
    </xf>
    <xf numFmtId="183" fontId="15" fillId="3" borderId="91" xfId="12" applyNumberFormat="1" applyFont="1" applyFill="1" applyBorder="1" applyAlignment="1" applyProtection="1">
      <alignment horizontal="right" vertical="center" shrinkToFit="1"/>
      <protection locked="0"/>
    </xf>
    <xf numFmtId="0" fontId="15" fillId="3" borderId="84" xfId="12" applyFont="1" applyFill="1" applyBorder="1" applyAlignment="1" applyProtection="1">
      <alignment horizontal="left" vertical="center" shrinkToFit="1"/>
      <protection locked="0"/>
    </xf>
    <xf numFmtId="0" fontId="15" fillId="3" borderId="87" xfId="12" applyFont="1" applyFill="1" applyBorder="1" applyAlignment="1" applyProtection="1">
      <alignment horizontal="left" vertical="center" shrinkToFit="1"/>
      <protection locked="0"/>
    </xf>
    <xf numFmtId="0" fontId="15" fillId="3" borderId="91" xfId="12" applyFont="1" applyFill="1" applyBorder="1" applyAlignment="1" applyProtection="1">
      <alignment horizontal="left" vertical="center" shrinkToFit="1"/>
      <protection locked="0"/>
    </xf>
    <xf numFmtId="0" fontId="15" fillId="3" borderId="123" xfId="12" applyFont="1" applyFill="1" applyBorder="1" applyAlignment="1" applyProtection="1">
      <alignment horizontal="left" vertical="center" shrinkToFit="1"/>
      <protection locked="0"/>
    </xf>
    <xf numFmtId="183" fontId="15" fillId="0" borderId="106" xfId="16" applyNumberFormat="1" applyFont="1" applyBorder="1" applyAlignment="1" applyProtection="1">
      <alignment horizontal="right" vertical="center" shrinkToFit="1"/>
      <protection locked="0"/>
    </xf>
    <xf numFmtId="183" fontId="15" fillId="0" borderId="87" xfId="16" applyNumberFormat="1" applyFont="1" applyBorder="1" applyAlignment="1" applyProtection="1">
      <alignment horizontal="right" vertical="center" shrinkToFit="1"/>
      <protection locked="0"/>
    </xf>
    <xf numFmtId="183" fontId="15" fillId="0" borderId="126" xfId="12" applyNumberFormat="1" applyFont="1" applyBorder="1" applyAlignment="1" applyProtection="1">
      <alignment horizontal="right" vertical="center" shrinkToFit="1"/>
      <protection locked="0"/>
    </xf>
    <xf numFmtId="0" fontId="15" fillId="3" borderId="85" xfId="12" applyFont="1" applyFill="1" applyBorder="1" applyAlignment="1" applyProtection="1">
      <alignment horizontal="left" vertical="center" shrinkToFit="1"/>
      <protection locked="0"/>
    </xf>
    <xf numFmtId="0" fontId="15" fillId="3" borderId="88" xfId="12" applyFont="1" applyFill="1" applyBorder="1" applyAlignment="1" applyProtection="1">
      <alignment horizontal="left" vertical="center" shrinkToFit="1"/>
      <protection locked="0"/>
    </xf>
    <xf numFmtId="0" fontId="15" fillId="3" borderId="92" xfId="12" applyFont="1" applyFill="1" applyBorder="1" applyAlignment="1" applyProtection="1">
      <alignment horizontal="left" vertical="center" shrinkToFit="1"/>
      <protection locked="0"/>
    </xf>
    <xf numFmtId="183" fontId="15" fillId="3" borderId="96" xfId="12" applyNumberFormat="1" applyFont="1" applyFill="1" applyBorder="1" applyAlignment="1" applyProtection="1">
      <alignment horizontal="right" vertical="center" shrinkToFit="1"/>
      <protection locked="0"/>
    </xf>
    <xf numFmtId="183" fontId="15" fillId="3" borderId="102" xfId="12" applyNumberFormat="1" applyFont="1" applyFill="1" applyBorder="1" applyAlignment="1" applyProtection="1">
      <alignment horizontal="right" vertical="center" shrinkToFit="1"/>
      <protection locked="0"/>
    </xf>
    <xf numFmtId="0" fontId="15" fillId="3" borderId="102" xfId="12" applyFont="1" applyFill="1" applyBorder="1" applyAlignment="1" applyProtection="1">
      <alignment horizontal="left" vertical="center" shrinkToFit="1"/>
      <protection locked="0"/>
    </xf>
    <xf numFmtId="0" fontId="15" fillId="3" borderId="148" xfId="12" applyFont="1" applyFill="1" applyBorder="1" applyAlignment="1" applyProtection="1">
      <alignment horizontal="left" vertical="center" shrinkToFit="1"/>
      <protection locked="0"/>
    </xf>
    <xf numFmtId="183" fontId="15" fillId="5" borderId="161" xfId="12" applyNumberFormat="1" applyFont="1" applyFill="1" applyBorder="1" applyAlignment="1" applyProtection="1">
      <alignment horizontal="right" vertical="center" shrinkToFit="1"/>
      <protection locked="0"/>
    </xf>
    <xf numFmtId="183" fontId="15" fillId="5" borderId="162" xfId="12" applyNumberFormat="1" applyFont="1" applyFill="1" applyBorder="1" applyAlignment="1" applyProtection="1">
      <alignment horizontal="right" vertical="center" shrinkToFit="1"/>
      <protection locked="0"/>
    </xf>
    <xf numFmtId="183" fontId="15" fillId="5" borderId="165" xfId="12" applyNumberFormat="1" applyFont="1" applyFill="1" applyBorder="1" applyAlignment="1" applyProtection="1">
      <alignment horizontal="right" vertical="center" shrinkToFit="1"/>
      <protection locked="0"/>
    </xf>
    <xf numFmtId="183" fontId="15" fillId="5" borderId="33" xfId="12" applyNumberFormat="1" applyFont="1" applyFill="1" applyBorder="1" applyAlignment="1" applyProtection="1">
      <alignment horizontal="right" vertical="center" shrinkToFit="1"/>
      <protection locked="0"/>
    </xf>
    <xf numFmtId="183" fontId="15" fillId="5" borderId="38" xfId="12" applyNumberFormat="1" applyFont="1" applyFill="1" applyBorder="1" applyAlignment="1" applyProtection="1">
      <alignment horizontal="right" vertical="center" shrinkToFit="1"/>
      <protection locked="0"/>
    </xf>
    <xf numFmtId="0" fontId="15" fillId="5" borderId="52" xfId="12" applyFont="1" applyFill="1" applyBorder="1" applyAlignment="1" applyProtection="1">
      <alignment horizontal="left" vertical="center" shrinkToFit="1"/>
      <protection locked="0"/>
    </xf>
    <xf numFmtId="0" fontId="15" fillId="3" borderId="19" xfId="12" applyFont="1" applyFill="1" applyBorder="1" applyAlignment="1">
      <alignment horizontal="left" vertical="center" wrapText="1"/>
    </xf>
    <xf numFmtId="0" fontId="15" fillId="3" borderId="0" xfId="12" applyFont="1" applyFill="1" applyAlignment="1">
      <alignment horizontal="left" vertical="center"/>
    </xf>
    <xf numFmtId="0" fontId="15" fillId="3" borderId="56" xfId="12" applyFont="1" applyFill="1" applyBorder="1" applyAlignment="1">
      <alignment horizontal="center" vertical="center"/>
    </xf>
    <xf numFmtId="0" fontId="15" fillId="3" borderId="34" xfId="12" applyFont="1" applyFill="1" applyBorder="1" applyAlignment="1">
      <alignment horizontal="center" vertical="center"/>
    </xf>
    <xf numFmtId="0" fontId="15" fillId="3" borderId="59" xfId="12" applyFont="1" applyFill="1" applyBorder="1" applyAlignment="1">
      <alignment horizontal="center" vertical="center"/>
    </xf>
    <xf numFmtId="0" fontId="15" fillId="3" borderId="57" xfId="12" applyFont="1" applyFill="1" applyBorder="1" applyAlignment="1">
      <alignment horizontal="center" vertical="center"/>
    </xf>
    <xf numFmtId="0" fontId="15" fillId="3" borderId="35" xfId="12" applyFont="1" applyFill="1" applyBorder="1" applyAlignment="1">
      <alignment horizontal="center" vertical="center"/>
    </xf>
    <xf numFmtId="0" fontId="15" fillId="3" borderId="37" xfId="12" applyFont="1" applyFill="1" applyBorder="1" applyAlignment="1">
      <alignment horizontal="center" vertical="center"/>
    </xf>
    <xf numFmtId="0" fontId="15" fillId="3" borderId="32" xfId="12" applyFont="1" applyFill="1" applyBorder="1" applyAlignment="1">
      <alignment horizontal="center" vertical="center"/>
    </xf>
    <xf numFmtId="0" fontId="15" fillId="3" borderId="51" xfId="12" applyFont="1" applyFill="1" applyBorder="1" applyAlignment="1">
      <alignment horizontal="center" vertical="center"/>
    </xf>
    <xf numFmtId="0" fontId="15" fillId="3" borderId="74" xfId="12" applyFont="1" applyFill="1" applyBorder="1" applyAlignment="1">
      <alignment horizontal="center" vertical="center"/>
    </xf>
    <xf numFmtId="0" fontId="15" fillId="3" borderId="12" xfId="12" applyFont="1" applyFill="1" applyBorder="1">
      <alignment vertical="center"/>
    </xf>
    <xf numFmtId="0" fontId="15" fillId="3" borderId="23" xfId="12" applyFont="1" applyFill="1" applyBorder="1">
      <alignment vertical="center"/>
    </xf>
    <xf numFmtId="0" fontId="15" fillId="3" borderId="16" xfId="12" applyFont="1" applyFill="1" applyBorder="1">
      <alignment vertical="center"/>
    </xf>
    <xf numFmtId="183" fontId="15" fillId="3" borderId="30" xfId="16" applyNumberFormat="1" applyFont="1" applyFill="1" applyBorder="1" applyAlignment="1">
      <alignment horizontal="right" vertical="center" shrinkToFit="1"/>
    </xf>
    <xf numFmtId="183" fontId="15" fillId="3" borderId="23" xfId="16" applyNumberFormat="1" applyFont="1" applyFill="1" applyBorder="1" applyAlignment="1">
      <alignment horizontal="right" vertical="center" shrinkToFit="1"/>
    </xf>
    <xf numFmtId="183" fontId="15" fillId="3" borderId="65" xfId="16" applyNumberFormat="1" applyFont="1" applyFill="1" applyBorder="1" applyAlignment="1">
      <alignment horizontal="right" vertical="center" shrinkToFit="1"/>
    </xf>
    <xf numFmtId="183" fontId="15" fillId="3" borderId="72" xfId="16" applyNumberFormat="1" applyFont="1" applyFill="1" applyBorder="1" applyAlignment="1">
      <alignment horizontal="right" vertical="center" shrinkToFit="1"/>
    </xf>
    <xf numFmtId="184" fontId="15" fillId="3" borderId="72" xfId="16" applyNumberFormat="1" applyFont="1" applyFill="1" applyBorder="1" applyAlignment="1">
      <alignment horizontal="right" vertical="center" shrinkToFit="1"/>
    </xf>
    <xf numFmtId="184" fontId="15" fillId="3" borderId="23" xfId="16" applyNumberFormat="1" applyFont="1" applyFill="1" applyBorder="1" applyAlignment="1">
      <alignment horizontal="right" vertical="center" shrinkToFit="1"/>
    </xf>
    <xf numFmtId="184" fontId="15" fillId="3" borderId="54" xfId="16" applyNumberFormat="1" applyFont="1" applyFill="1" applyBorder="1" applyAlignment="1">
      <alignment horizontal="right" vertical="center" shrinkToFit="1"/>
    </xf>
    <xf numFmtId="0" fontId="15" fillId="3" borderId="30" xfId="12" applyFont="1" applyFill="1" applyBorder="1">
      <alignment vertical="center"/>
    </xf>
    <xf numFmtId="183" fontId="15" fillId="3" borderId="149" xfId="16" applyNumberFormat="1" applyFont="1" applyFill="1" applyBorder="1" applyAlignment="1">
      <alignment horizontal="right" vertical="center" shrinkToFit="1"/>
    </xf>
    <xf numFmtId="183" fontId="15" fillId="3" borderId="68" xfId="16" applyNumberFormat="1" applyFont="1" applyFill="1" applyBorder="1" applyAlignment="1">
      <alignment horizontal="right" vertical="center" shrinkToFit="1"/>
    </xf>
    <xf numFmtId="184" fontId="15" fillId="3" borderId="159" xfId="16" applyNumberFormat="1" applyFont="1" applyFill="1" applyBorder="1" applyAlignment="1">
      <alignment horizontal="right" vertical="center" shrinkToFit="1"/>
    </xf>
    <xf numFmtId="184" fontId="15" fillId="3" borderId="27" xfId="16" applyNumberFormat="1" applyFont="1" applyFill="1" applyBorder="1" applyAlignment="1">
      <alignment horizontal="right" vertical="center" shrinkToFit="1"/>
    </xf>
    <xf numFmtId="184" fontId="15" fillId="3" borderId="68" xfId="16" applyNumberFormat="1" applyFont="1" applyFill="1" applyBorder="1" applyAlignment="1">
      <alignment horizontal="right" vertical="center" shrinkToFit="1"/>
    </xf>
    <xf numFmtId="184" fontId="15" fillId="3" borderId="168" xfId="16" applyNumberFormat="1" applyFont="1" applyFill="1" applyBorder="1" applyAlignment="1">
      <alignment horizontal="right" vertical="center" shrinkToFit="1"/>
    </xf>
    <xf numFmtId="0" fontId="15" fillId="3" borderId="8" xfId="12" applyFont="1" applyFill="1" applyBorder="1" applyAlignment="1">
      <alignment horizontal="left" vertical="center"/>
    </xf>
    <xf numFmtId="0" fontId="15" fillId="3" borderId="14" xfId="12" applyFont="1" applyFill="1" applyBorder="1" applyAlignment="1">
      <alignment horizontal="left" vertical="center"/>
    </xf>
    <xf numFmtId="183" fontId="15" fillId="3" borderId="42" xfId="15" applyNumberFormat="1" applyFont="1" applyFill="1" applyBorder="1" applyAlignment="1">
      <alignment horizontal="right" vertical="center" shrinkToFit="1"/>
    </xf>
    <xf numFmtId="183" fontId="15" fillId="3" borderId="0" xfId="12" applyNumberFormat="1" applyFont="1" applyFill="1" applyAlignment="1">
      <alignment horizontal="right" vertical="center" shrinkToFit="1"/>
    </xf>
    <xf numFmtId="183" fontId="15" fillId="3" borderId="66" xfId="15" applyNumberFormat="1" applyFont="1" applyFill="1" applyBorder="1" applyAlignment="1">
      <alignment horizontal="right" vertical="center" shrinkToFit="1"/>
    </xf>
    <xf numFmtId="183" fontId="15" fillId="3" borderId="70" xfId="15" applyNumberFormat="1" applyFont="1" applyFill="1" applyBorder="1" applyAlignment="1">
      <alignment horizontal="right" vertical="center" shrinkToFit="1"/>
    </xf>
    <xf numFmtId="184" fontId="15" fillId="3" borderId="70" xfId="15" applyNumberFormat="1" applyFont="1" applyFill="1" applyBorder="1" applyAlignment="1">
      <alignment horizontal="right" vertical="center" shrinkToFit="1"/>
    </xf>
    <xf numFmtId="184" fontId="15" fillId="3" borderId="0" xfId="15" applyNumberFormat="1" applyFont="1" applyFill="1" applyAlignment="1">
      <alignment horizontal="right" vertical="center" shrinkToFit="1"/>
    </xf>
    <xf numFmtId="184" fontId="15" fillId="3" borderId="58" xfId="15" applyNumberFormat="1" applyFont="1" applyFill="1" applyBorder="1" applyAlignment="1">
      <alignment horizontal="right" vertical="center" shrinkToFit="1"/>
    </xf>
    <xf numFmtId="0" fontId="15" fillId="3" borderId="42" xfId="12" applyFont="1" applyFill="1" applyBorder="1">
      <alignment vertical="center"/>
    </xf>
    <xf numFmtId="0" fontId="15" fillId="3" borderId="0" xfId="12" applyFont="1" applyFill="1">
      <alignment vertical="center"/>
    </xf>
    <xf numFmtId="0" fontId="15" fillId="3" borderId="14" xfId="12" applyFont="1" applyFill="1" applyBorder="1">
      <alignment vertical="center"/>
    </xf>
    <xf numFmtId="183" fontId="15" fillId="3" borderId="150" xfId="16" applyNumberFormat="1" applyFont="1" applyFill="1" applyBorder="1" applyAlignment="1">
      <alignment horizontal="right" vertical="center" shrinkToFit="1"/>
    </xf>
    <xf numFmtId="183" fontId="15" fillId="3" borderId="69" xfId="16" applyNumberFormat="1" applyFont="1" applyFill="1" applyBorder="1" applyAlignment="1">
      <alignment horizontal="right" vertical="center" shrinkToFit="1"/>
    </xf>
    <xf numFmtId="184" fontId="15" fillId="3" borderId="75" xfId="16" applyNumberFormat="1" applyFont="1" applyFill="1" applyBorder="1" applyAlignment="1">
      <alignment horizontal="right" vertical="center" shrinkToFit="1"/>
    </xf>
    <xf numFmtId="184" fontId="15" fillId="3" borderId="25" xfId="16" applyNumberFormat="1" applyFont="1" applyFill="1" applyBorder="1" applyAlignment="1">
      <alignment horizontal="right" vertical="center" shrinkToFit="1"/>
    </xf>
    <xf numFmtId="184" fontId="15" fillId="3" borderId="69" xfId="16" applyNumberFormat="1" applyFont="1" applyFill="1" applyBorder="1" applyAlignment="1">
      <alignment horizontal="right" vertical="center" shrinkToFit="1"/>
    </xf>
    <xf numFmtId="184" fontId="15"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5" fillId="3" borderId="35" xfId="12" applyFont="1" applyFill="1" applyBorder="1" applyAlignment="1">
      <alignment horizontal="center" vertical="center" wrapText="1"/>
    </xf>
    <xf numFmtId="183" fontId="15" fillId="3" borderId="32" xfId="16" applyNumberFormat="1" applyFont="1" applyFill="1" applyBorder="1" applyAlignment="1">
      <alignment horizontal="right" vertical="center" shrinkToFit="1"/>
    </xf>
    <xf numFmtId="183" fontId="15" fillId="3" borderId="35" xfId="16" applyNumberFormat="1" applyFont="1" applyFill="1" applyBorder="1" applyAlignment="1">
      <alignment horizontal="right" vertical="center" shrinkToFit="1"/>
    </xf>
    <xf numFmtId="183" fontId="15" fillId="3" borderId="113" xfId="16" applyNumberFormat="1" applyFont="1" applyFill="1" applyBorder="1" applyAlignment="1">
      <alignment horizontal="right" vertical="center" shrinkToFit="1"/>
    </xf>
    <xf numFmtId="183" fontId="15" fillId="3" borderId="119" xfId="16" applyNumberFormat="1" applyFont="1" applyFill="1" applyBorder="1" applyAlignment="1">
      <alignment horizontal="right" vertical="center" shrinkToFit="1"/>
    </xf>
    <xf numFmtId="183" fontId="15" fillId="3" borderId="130" xfId="16" applyNumberFormat="1" applyFont="1" applyFill="1" applyBorder="1" applyAlignment="1">
      <alignment horizontal="right" vertical="center" shrinkToFit="1"/>
    </xf>
    <xf numFmtId="183" fontId="15" fillId="3" borderId="135" xfId="16" applyNumberFormat="1" applyFont="1" applyFill="1" applyBorder="1" applyAlignment="1">
      <alignment horizontal="right" vertical="center" shrinkToFit="1"/>
    </xf>
    <xf numFmtId="183" fontId="15" fillId="3" borderId="141" xfId="16" applyNumberFormat="1" applyFont="1" applyFill="1" applyBorder="1" applyAlignment="1">
      <alignment horizontal="right" vertical="center" shrinkToFit="1"/>
    </xf>
    <xf numFmtId="0" fontId="15" fillId="3" borderId="42" xfId="12" applyFont="1" applyFill="1" applyBorder="1" applyAlignment="1">
      <alignment vertical="center" shrinkToFit="1"/>
    </xf>
    <xf numFmtId="0" fontId="15" fillId="3" borderId="0" xfId="12" applyFont="1" applyFill="1" applyAlignment="1">
      <alignment vertical="center" shrinkToFit="1"/>
    </xf>
    <xf numFmtId="0" fontId="15" fillId="3" borderId="14" xfId="12" applyFont="1" applyFill="1" applyBorder="1" applyAlignment="1">
      <alignment vertical="center" shrinkToFit="1"/>
    </xf>
    <xf numFmtId="0" fontId="15" fillId="3" borderId="31" xfId="12" applyFont="1" applyFill="1" applyBorder="1">
      <alignment vertical="center"/>
    </xf>
    <xf numFmtId="0" fontId="15" fillId="3" borderId="34" xfId="12" applyFont="1" applyFill="1" applyBorder="1">
      <alignment vertical="center"/>
    </xf>
    <xf numFmtId="0" fontId="15" fillId="3" borderId="15" xfId="12" applyFont="1" applyFill="1" applyBorder="1">
      <alignment vertical="center"/>
    </xf>
    <xf numFmtId="183" fontId="15" fillId="3" borderId="151" xfId="16" applyNumberFormat="1" applyFont="1" applyFill="1" applyBorder="1" applyAlignment="1">
      <alignment horizontal="right" vertical="center" shrinkToFit="1"/>
    </xf>
    <xf numFmtId="183" fontId="15" fillId="3" borderId="71" xfId="16" applyNumberFormat="1" applyFont="1" applyFill="1" applyBorder="1" applyAlignment="1">
      <alignment horizontal="right" vertical="center" shrinkToFit="1"/>
    </xf>
    <xf numFmtId="0" fontId="16" fillId="3" borderId="37" xfId="12" applyFont="1" applyFill="1" applyBorder="1" applyAlignment="1">
      <alignment horizontal="center" vertical="center"/>
    </xf>
    <xf numFmtId="184" fontId="15" fillId="3" borderId="130" xfId="16" applyNumberFormat="1" applyFont="1" applyFill="1" applyBorder="1" applyAlignment="1">
      <alignment horizontal="right" vertical="center" shrinkToFit="1"/>
    </xf>
    <xf numFmtId="184" fontId="15" fillId="3" borderId="135" xfId="16" applyNumberFormat="1" applyFont="1" applyFill="1" applyBorder="1" applyAlignment="1">
      <alignment horizontal="right" vertical="center" shrinkToFit="1"/>
    </xf>
    <xf numFmtId="184" fontId="15" fillId="3" borderId="163" xfId="16" applyNumberFormat="1" applyFont="1" applyFill="1" applyBorder="1" applyAlignment="1">
      <alignment horizontal="right" vertical="center" shrinkToFit="1"/>
    </xf>
    <xf numFmtId="183" fontId="15" fillId="3" borderId="31" xfId="16" applyNumberFormat="1" applyFont="1" applyFill="1" applyBorder="1" applyAlignment="1">
      <alignment horizontal="right" vertical="center" shrinkToFit="1"/>
    </xf>
    <xf numFmtId="183" fontId="15" fillId="3" borderId="34" xfId="16" applyNumberFormat="1" applyFont="1" applyFill="1" applyBorder="1" applyAlignment="1">
      <alignment horizontal="right" vertical="center" shrinkToFit="1"/>
    </xf>
    <xf numFmtId="183" fontId="15" fillId="3" borderId="67" xfId="16" applyNumberFormat="1" applyFont="1" applyFill="1" applyBorder="1" applyAlignment="1">
      <alignment horizontal="right" vertical="center" shrinkToFit="1"/>
    </xf>
    <xf numFmtId="183" fontId="15" fillId="3" borderId="73" xfId="16" applyNumberFormat="1" applyFont="1" applyFill="1" applyBorder="1" applyAlignment="1">
      <alignment horizontal="right" vertical="center" shrinkToFit="1"/>
    </xf>
    <xf numFmtId="184" fontId="15" fillId="3" borderId="73" xfId="16" applyNumberFormat="1" applyFont="1" applyFill="1" applyBorder="1" applyAlignment="1">
      <alignment horizontal="right" vertical="center" shrinkToFit="1"/>
    </xf>
    <xf numFmtId="184" fontId="15" fillId="3" borderId="34" xfId="16" applyNumberFormat="1" applyFont="1" applyFill="1" applyBorder="1" applyAlignment="1">
      <alignment horizontal="right" vertical="center" shrinkToFit="1"/>
    </xf>
    <xf numFmtId="184" fontId="15" fillId="3" borderId="59" xfId="16" applyNumberFormat="1" applyFont="1" applyFill="1" applyBorder="1" applyAlignment="1">
      <alignment horizontal="right" vertical="center" shrinkToFit="1"/>
    </xf>
    <xf numFmtId="0" fontId="15" fillId="3" borderId="12" xfId="12" applyFont="1" applyFill="1" applyBorder="1" applyAlignment="1">
      <alignment horizontal="center" vertical="top"/>
    </xf>
    <xf numFmtId="0" fontId="15" fillId="3" borderId="23" xfId="12" applyFont="1" applyFill="1" applyBorder="1" applyAlignment="1">
      <alignment horizontal="center" vertical="top"/>
    </xf>
    <xf numFmtId="0" fontId="15" fillId="3" borderId="8" xfId="12" applyFont="1" applyFill="1" applyBorder="1" applyAlignment="1">
      <alignment horizontal="center" vertical="top"/>
    </xf>
    <xf numFmtId="0" fontId="15" fillId="3" borderId="0" xfId="12" applyFont="1" applyFill="1" applyAlignment="1">
      <alignment horizontal="center" vertical="top"/>
    </xf>
    <xf numFmtId="0" fontId="15" fillId="3" borderId="56" xfId="12" applyFont="1" applyFill="1" applyBorder="1" applyAlignment="1">
      <alignment horizontal="center" vertical="top"/>
    </xf>
    <xf numFmtId="0" fontId="15" fillId="3" borderId="34" xfId="12" applyFont="1" applyFill="1" applyBorder="1" applyAlignment="1">
      <alignment horizontal="center" vertical="top"/>
    </xf>
    <xf numFmtId="0" fontId="15" fillId="3" borderId="30" xfId="12" applyFont="1" applyFill="1" applyBorder="1" applyAlignment="1">
      <alignment horizontal="center" vertical="center" textRotation="255" wrapText="1"/>
    </xf>
    <xf numFmtId="0" fontId="15" fillId="3" borderId="16" xfId="12" applyFont="1" applyFill="1" applyBorder="1" applyAlignment="1">
      <alignment horizontal="center" vertical="center" textRotation="255" wrapText="1"/>
    </xf>
    <xf numFmtId="0" fontId="15" fillId="3" borderId="42" xfId="12" applyFont="1" applyFill="1" applyBorder="1" applyAlignment="1">
      <alignment horizontal="center" vertical="center" textRotation="255" wrapText="1"/>
    </xf>
    <xf numFmtId="0" fontId="15" fillId="3" borderId="14" xfId="12" applyFont="1" applyFill="1" applyBorder="1" applyAlignment="1">
      <alignment horizontal="center" vertical="center" textRotation="255" wrapText="1"/>
    </xf>
    <xf numFmtId="0" fontId="15" fillId="3" borderId="31" xfId="12" applyFont="1" applyFill="1" applyBorder="1" applyAlignment="1">
      <alignment horizontal="center" vertical="center" textRotation="255" wrapText="1"/>
    </xf>
    <xf numFmtId="0" fontId="15" fillId="3" borderId="15" xfId="12" applyFont="1" applyFill="1" applyBorder="1" applyAlignment="1">
      <alignment horizontal="center" vertical="center" textRotation="255" wrapText="1"/>
    </xf>
    <xf numFmtId="0" fontId="15" fillId="3" borderId="12" xfId="12" applyFont="1" applyFill="1" applyBorder="1" applyAlignment="1">
      <alignment horizontal="center" vertical="top" wrapText="1"/>
    </xf>
    <xf numFmtId="0" fontId="15" fillId="3" borderId="23" xfId="12" applyFont="1" applyFill="1" applyBorder="1" applyAlignment="1">
      <alignment horizontal="center" vertical="top" wrapText="1"/>
    </xf>
    <xf numFmtId="0" fontId="15" fillId="3" borderId="16" xfId="12" applyFont="1" applyFill="1" applyBorder="1" applyAlignment="1">
      <alignment horizontal="center" vertical="top" wrapText="1"/>
    </xf>
    <xf numFmtId="0" fontId="15" fillId="3" borderId="8" xfId="12" applyFont="1" applyFill="1" applyBorder="1" applyAlignment="1">
      <alignment horizontal="center" vertical="top" wrapText="1"/>
    </xf>
    <xf numFmtId="0" fontId="15" fillId="3" borderId="0" xfId="12" applyFont="1" applyFill="1" applyAlignment="1">
      <alignment horizontal="center" vertical="top" wrapText="1"/>
    </xf>
    <xf numFmtId="0" fontId="15" fillId="3" borderId="14" xfId="12" applyFont="1" applyFill="1" applyBorder="1" applyAlignment="1">
      <alignment horizontal="center" vertical="top" wrapText="1"/>
    </xf>
    <xf numFmtId="0" fontId="15" fillId="3" borderId="56" xfId="12" applyFont="1" applyFill="1" applyBorder="1" applyAlignment="1">
      <alignment horizontal="center" vertical="top" wrapText="1"/>
    </xf>
    <xf numFmtId="0" fontId="15" fillId="3" borderId="34" xfId="12" applyFont="1" applyFill="1" applyBorder="1" applyAlignment="1">
      <alignment horizontal="center" vertical="top" wrapText="1"/>
    </xf>
    <xf numFmtId="0" fontId="15" fillId="3" borderId="30" xfId="16" applyFont="1" applyFill="1" applyBorder="1" applyAlignment="1">
      <alignment horizontal="left" vertical="center" shrinkToFit="1"/>
    </xf>
    <xf numFmtId="0" fontId="15" fillId="3" borderId="23" xfId="16" applyFont="1" applyFill="1" applyBorder="1" applyAlignment="1">
      <alignment horizontal="left" vertical="center" shrinkToFit="1"/>
    </xf>
    <xf numFmtId="0" fontId="15" fillId="3" borderId="16" xfId="16" applyFont="1" applyFill="1" applyBorder="1" applyAlignment="1">
      <alignment horizontal="left" vertical="center" shrinkToFit="1"/>
    </xf>
    <xf numFmtId="0" fontId="15" fillId="3" borderId="42" xfId="16" applyFont="1" applyFill="1" applyBorder="1" applyAlignment="1">
      <alignment horizontal="left" vertical="center" shrinkToFit="1"/>
    </xf>
    <xf numFmtId="0" fontId="15" fillId="3" borderId="0" xfId="12" applyFont="1" applyFill="1" applyAlignment="1">
      <alignment horizontal="left" vertical="center" shrinkToFit="1"/>
    </xf>
    <xf numFmtId="0" fontId="15" fillId="3" borderId="14" xfId="16" applyFont="1" applyFill="1" applyBorder="1" applyAlignment="1">
      <alignment horizontal="left" vertical="center" shrinkToFit="1"/>
    </xf>
    <xf numFmtId="0" fontId="15" fillId="3" borderId="30" xfId="12" applyFont="1" applyFill="1" applyBorder="1" applyAlignment="1">
      <alignment horizontal="center" vertical="center" wrapText="1"/>
    </xf>
    <xf numFmtId="0" fontId="15" fillId="3" borderId="23" xfId="12" applyFont="1" applyFill="1" applyBorder="1" applyAlignment="1">
      <alignment horizontal="center" vertical="center" wrapText="1"/>
    </xf>
    <xf numFmtId="0" fontId="15" fillId="3" borderId="16" xfId="12" applyFont="1" applyFill="1" applyBorder="1" applyAlignment="1">
      <alignment horizontal="center" vertical="center" wrapText="1"/>
    </xf>
    <xf numFmtId="0" fontId="15" fillId="3" borderId="42" xfId="12" applyFont="1" applyFill="1" applyBorder="1" applyAlignment="1">
      <alignment horizontal="center" vertical="center" wrapText="1"/>
    </xf>
    <xf numFmtId="0" fontId="15" fillId="3" borderId="0" xfId="12" applyFont="1" applyFill="1" applyAlignment="1">
      <alignment horizontal="center" vertical="center" wrapText="1"/>
    </xf>
    <xf numFmtId="0" fontId="15" fillId="3" borderId="14" xfId="12" applyFont="1" applyFill="1" applyBorder="1" applyAlignment="1">
      <alignment horizontal="center" vertical="center" wrapText="1"/>
    </xf>
    <xf numFmtId="0" fontId="15" fillId="3" borderId="34" xfId="12" applyFont="1" applyFill="1" applyBorder="1" applyAlignment="1">
      <alignment horizontal="center" vertical="center" wrapText="1"/>
    </xf>
    <xf numFmtId="0" fontId="15" fillId="3" borderId="15" xfId="12" applyFont="1" applyFill="1" applyBorder="1" applyAlignment="1">
      <alignment horizontal="center" vertical="center" wrapText="1"/>
    </xf>
    <xf numFmtId="184" fontId="15" fillId="3" borderId="160" xfId="16" applyNumberFormat="1" applyFont="1" applyFill="1" applyBorder="1" applyAlignment="1">
      <alignment horizontal="right" vertical="center" shrinkToFit="1"/>
    </xf>
    <xf numFmtId="184" fontId="15" fillId="3" borderId="26" xfId="16" applyNumberFormat="1" applyFont="1" applyFill="1" applyBorder="1" applyAlignment="1">
      <alignment horizontal="right" vertical="center" shrinkToFit="1"/>
    </xf>
    <xf numFmtId="183" fontId="15" fillId="3" borderId="152" xfId="16" applyNumberFormat="1" applyFont="1" applyFill="1" applyBorder="1" applyAlignment="1">
      <alignment horizontal="right" vertical="center" shrinkToFit="1"/>
    </xf>
    <xf numFmtId="183" fontId="15" fillId="3" borderId="155" xfId="16" applyNumberFormat="1" applyFont="1" applyFill="1" applyBorder="1" applyAlignment="1">
      <alignment horizontal="right" vertical="center" shrinkToFit="1"/>
    </xf>
    <xf numFmtId="0" fontId="15" fillId="3" borderId="39" xfId="12" applyFont="1" applyFill="1" applyBorder="1" applyAlignment="1">
      <alignment horizontal="center" vertical="center"/>
    </xf>
    <xf numFmtId="0" fontId="15" fillId="3" borderId="22" xfId="12" applyFont="1" applyFill="1" applyBorder="1" applyAlignment="1">
      <alignment horizontal="center" vertical="center"/>
    </xf>
    <xf numFmtId="0" fontId="15" fillId="3" borderId="41" xfId="12" applyFont="1" applyFill="1" applyBorder="1" applyAlignment="1">
      <alignment horizontal="center" vertical="center"/>
    </xf>
    <xf numFmtId="0" fontId="15" fillId="3" borderId="50" xfId="12" applyFont="1" applyFill="1" applyBorder="1" applyAlignment="1">
      <alignment horizontal="center" vertical="center"/>
    </xf>
    <xf numFmtId="0" fontId="15" fillId="3" borderId="61" xfId="12" applyFont="1" applyFill="1" applyBorder="1" applyAlignment="1">
      <alignment horizontal="left" vertical="center" wrapText="1"/>
    </xf>
    <xf numFmtId="0" fontId="15" fillId="3" borderId="36" xfId="12" applyFont="1" applyFill="1" applyBorder="1" applyAlignment="1">
      <alignment horizontal="left" vertical="center"/>
    </xf>
    <xf numFmtId="0" fontId="15" fillId="3" borderId="38" xfId="12" applyFont="1" applyFill="1" applyBorder="1" applyAlignment="1">
      <alignment horizontal="left" vertical="center"/>
    </xf>
    <xf numFmtId="184" fontId="15" fillId="3" borderId="97" xfId="16" applyNumberFormat="1" applyFont="1" applyFill="1" applyBorder="1" applyAlignment="1">
      <alignment horizontal="right" vertical="center" shrinkToFit="1"/>
    </xf>
    <xf numFmtId="184" fontId="15" fillId="3" borderId="103" xfId="16" applyNumberFormat="1" applyFont="1" applyFill="1" applyBorder="1" applyAlignment="1">
      <alignment horizontal="right" vertical="center" shrinkToFit="1"/>
    </xf>
    <xf numFmtId="184" fontId="15" fillId="3" borderId="134" xfId="16" applyNumberFormat="1" applyFont="1" applyFill="1" applyBorder="1" applyAlignment="1">
      <alignment horizontal="right" vertical="center" shrinkToFit="1"/>
    </xf>
    <xf numFmtId="184" fontId="15" fillId="3" borderId="139" xfId="16" applyNumberFormat="1" applyFont="1" applyFill="1" applyBorder="1" applyAlignment="1">
      <alignment horizontal="right" vertical="center" shrinkToFit="1"/>
    </xf>
    <xf numFmtId="184" fontId="15" fillId="3" borderId="164" xfId="16" applyNumberFormat="1" applyFont="1" applyFill="1" applyBorder="1" applyAlignment="1">
      <alignment horizontal="right" vertical="center" shrinkToFit="1"/>
    </xf>
    <xf numFmtId="0" fontId="15" fillId="3" borderId="43" xfId="12" applyFont="1" applyFill="1" applyBorder="1">
      <alignment vertical="center"/>
    </xf>
    <xf numFmtId="0" fontId="15" fillId="3" borderId="17" xfId="12" applyFont="1" applyFill="1" applyBorder="1">
      <alignment vertical="center"/>
    </xf>
    <xf numFmtId="183" fontId="15" fillId="3" borderId="166" xfId="16" applyNumberFormat="1" applyFont="1" applyFill="1" applyBorder="1" applyAlignment="1">
      <alignment horizontal="right" vertical="center" shrinkToFit="1"/>
    </xf>
    <xf numFmtId="183" fontId="15" fillId="3" borderId="167" xfId="16" applyNumberFormat="1" applyFont="1" applyFill="1" applyBorder="1" applyAlignment="1">
      <alignment horizontal="right" vertical="center" shrinkToFit="1"/>
    </xf>
    <xf numFmtId="184" fontId="15" fillId="3" borderId="167" xfId="16" applyNumberFormat="1" applyFont="1" applyFill="1" applyBorder="1" applyAlignment="1">
      <alignment horizontal="right" vertical="center" shrinkToFit="1"/>
    </xf>
    <xf numFmtId="184" fontId="15" fillId="3" borderId="170" xfId="16" applyNumberFormat="1" applyFont="1" applyFill="1" applyBorder="1" applyAlignment="1">
      <alignment horizontal="right" vertical="center" shrinkToFit="1"/>
    </xf>
    <xf numFmtId="0" fontId="15" fillId="3" borderId="0" xfId="12" applyFont="1" applyFill="1" applyAlignment="1">
      <alignment horizontal="right" vertical="center" wrapText="1"/>
    </xf>
    <xf numFmtId="0" fontId="15" fillId="3" borderId="0" xfId="12" applyFont="1" applyFill="1" applyAlignment="1">
      <alignment horizontal="right" vertical="center"/>
    </xf>
    <xf numFmtId="0" fontId="15" fillId="3" borderId="14" xfId="12" applyFont="1" applyFill="1" applyBorder="1" applyAlignment="1">
      <alignment horizontal="right" vertical="center"/>
    </xf>
    <xf numFmtId="184" fontId="15" fillId="3" borderId="132" xfId="16" applyNumberFormat="1" applyFont="1" applyFill="1" applyBorder="1" applyAlignment="1">
      <alignment horizontal="right" vertical="center" shrinkToFit="1"/>
    </xf>
    <xf numFmtId="184" fontId="15" fillId="3" borderId="137" xfId="16" applyNumberFormat="1" applyFont="1" applyFill="1" applyBorder="1" applyAlignment="1">
      <alignment horizontal="right" vertical="center" shrinkToFit="1"/>
    </xf>
    <xf numFmtId="184" fontId="15" fillId="3" borderId="143" xfId="16" applyNumberFormat="1" applyFont="1" applyFill="1" applyBorder="1" applyAlignment="1">
      <alignment horizontal="right" vertical="center" shrinkToFit="1"/>
    </xf>
    <xf numFmtId="0" fontId="15" fillId="3" borderId="8" xfId="12" applyFont="1" applyFill="1" applyBorder="1">
      <alignment vertical="center"/>
    </xf>
    <xf numFmtId="185" fontId="15" fillId="3" borderId="42" xfId="16" applyNumberFormat="1" applyFont="1" applyFill="1" applyBorder="1" applyAlignment="1">
      <alignment horizontal="right" vertical="center" shrinkToFit="1"/>
    </xf>
    <xf numFmtId="185" fontId="15" fillId="3" borderId="0" xfId="16" applyNumberFormat="1" applyFont="1" applyFill="1" applyAlignment="1">
      <alignment horizontal="right" vertical="center" shrinkToFit="1"/>
    </xf>
    <xf numFmtId="185" fontId="15" fillId="3" borderId="14" xfId="16" applyNumberFormat="1" applyFont="1" applyFill="1" applyBorder="1" applyAlignment="1">
      <alignment horizontal="right" vertical="center" shrinkToFit="1"/>
    </xf>
    <xf numFmtId="185" fontId="15" fillId="3" borderId="58" xfId="16" applyNumberFormat="1" applyFont="1" applyFill="1" applyBorder="1" applyAlignment="1">
      <alignment horizontal="right" vertical="center" shrinkToFit="1"/>
    </xf>
    <xf numFmtId="0" fontId="15" fillId="3" borderId="12" xfId="12" applyFont="1" applyFill="1" applyBorder="1" applyAlignment="1">
      <alignment horizontal="center" vertical="center" wrapText="1"/>
    </xf>
    <xf numFmtId="0" fontId="15" fillId="3" borderId="8" xfId="12" applyFont="1" applyFill="1" applyBorder="1" applyAlignment="1">
      <alignment horizontal="center" vertical="center" wrapText="1"/>
    </xf>
    <xf numFmtId="0" fontId="15" fillId="3" borderId="9" xfId="12" applyFont="1" applyFill="1" applyBorder="1" applyAlignment="1">
      <alignment horizontal="center" vertical="center" wrapText="1"/>
    </xf>
    <xf numFmtId="0" fontId="15" fillId="3" borderId="20" xfId="12" applyFont="1" applyFill="1" applyBorder="1" applyAlignment="1">
      <alignment horizontal="center" vertical="center" wrapText="1"/>
    </xf>
    <xf numFmtId="0" fontId="15" fillId="3" borderId="17" xfId="12" applyFont="1" applyFill="1" applyBorder="1" applyAlignment="1">
      <alignment horizontal="center" vertical="center" wrapText="1"/>
    </xf>
    <xf numFmtId="0" fontId="15" fillId="3" borderId="11" xfId="12" applyFont="1" applyFill="1" applyBorder="1" applyAlignment="1">
      <alignment horizontal="center" vertical="center"/>
    </xf>
    <xf numFmtId="186" fontId="15" fillId="3" borderId="42" xfId="16" applyNumberFormat="1" applyFont="1" applyFill="1" applyBorder="1" applyAlignment="1">
      <alignment horizontal="right" vertical="center" shrinkToFit="1"/>
    </xf>
    <xf numFmtId="186" fontId="15" fillId="3" borderId="0" xfId="16" applyNumberFormat="1" applyFont="1" applyFill="1" applyAlignment="1">
      <alignment horizontal="right" vertical="center" shrinkToFit="1"/>
    </xf>
    <xf numFmtId="186" fontId="15" fillId="3" borderId="14" xfId="16" applyNumberFormat="1" applyFont="1" applyFill="1" applyBorder="1" applyAlignment="1">
      <alignment horizontal="right" vertical="center" shrinkToFit="1"/>
    </xf>
    <xf numFmtId="186" fontId="15" fillId="3" borderId="58" xfId="16" applyNumberFormat="1" applyFont="1" applyFill="1" applyBorder="1" applyAlignment="1">
      <alignment horizontal="right" vertical="center" shrinkToFit="1"/>
    </xf>
    <xf numFmtId="0" fontId="16" fillId="3" borderId="56" xfId="12" applyFont="1" applyFill="1" applyBorder="1" applyAlignment="1">
      <alignment horizontal="left" vertical="center"/>
    </xf>
    <xf numFmtId="0" fontId="15" fillId="3" borderId="34" xfId="12" applyFont="1" applyFill="1" applyBorder="1" applyAlignment="1">
      <alignment horizontal="left" vertical="center"/>
    </xf>
    <xf numFmtId="0" fontId="15" fillId="3" borderId="34" xfId="12" applyFont="1" applyFill="1" applyBorder="1" applyAlignment="1">
      <alignment horizontal="right" vertical="center" wrapText="1"/>
    </xf>
    <xf numFmtId="0" fontId="15" fillId="3" borderId="34" xfId="12" applyFont="1" applyFill="1" applyBorder="1" applyAlignment="1">
      <alignment horizontal="right" vertical="center"/>
    </xf>
    <xf numFmtId="0" fontId="15" fillId="3" borderId="15" xfId="12" applyFont="1" applyFill="1" applyBorder="1" applyAlignment="1">
      <alignment horizontal="right" vertical="center"/>
    </xf>
    <xf numFmtId="184" fontId="15" fillId="3" borderId="133" xfId="16" applyNumberFormat="1" applyFont="1" applyFill="1" applyBorder="1" applyAlignment="1">
      <alignment horizontal="right" vertical="center" shrinkToFit="1"/>
    </xf>
    <xf numFmtId="184" fontId="15" fillId="3" borderId="138" xfId="16" applyNumberFormat="1" applyFont="1" applyFill="1" applyBorder="1" applyAlignment="1">
      <alignment horizontal="right" vertical="center" shrinkToFit="1"/>
    </xf>
    <xf numFmtId="184" fontId="15" fillId="3" borderId="144" xfId="16" applyNumberFormat="1" applyFont="1" applyFill="1" applyBorder="1" applyAlignment="1">
      <alignment horizontal="right" vertical="center" shrinkToFit="1"/>
    </xf>
    <xf numFmtId="0" fontId="15" fillId="3" borderId="9" xfId="12" applyFont="1" applyFill="1" applyBorder="1">
      <alignment vertical="center"/>
    </xf>
    <xf numFmtId="186" fontId="15" fillId="3" borderId="43" xfId="16" applyNumberFormat="1" applyFont="1" applyFill="1" applyBorder="1" applyAlignment="1">
      <alignment horizontal="right" vertical="center" shrinkToFit="1"/>
    </xf>
    <xf numFmtId="186" fontId="15" fillId="3" borderId="20" xfId="16" applyNumberFormat="1" applyFont="1" applyFill="1" applyBorder="1" applyAlignment="1">
      <alignment horizontal="right" vertical="center" shrinkToFit="1"/>
    </xf>
    <xf numFmtId="186" fontId="15" fillId="3" borderId="17" xfId="16" applyNumberFormat="1" applyFont="1" applyFill="1" applyBorder="1" applyAlignment="1">
      <alignment horizontal="right" vertical="center" shrinkToFit="1"/>
    </xf>
    <xf numFmtId="186" fontId="15" fillId="3" borderId="156" xfId="16" applyNumberFormat="1" applyFont="1" applyFill="1" applyBorder="1" applyAlignment="1">
      <alignment horizontal="right" vertical="center" shrinkToFit="1"/>
    </xf>
    <xf numFmtId="186" fontId="15" fillId="3" borderId="157" xfId="16" applyNumberFormat="1" applyFont="1" applyFill="1" applyBorder="1" applyAlignment="1">
      <alignment horizontal="right" vertical="center" shrinkToFit="1"/>
    </xf>
    <xf numFmtId="186" fontId="15" fillId="3" borderId="158" xfId="16" applyNumberFormat="1" applyFont="1" applyFill="1" applyBorder="1" applyAlignment="1">
      <alignment horizontal="right" vertical="center" shrinkToFit="1"/>
    </xf>
    <xf numFmtId="0" fontId="15" fillId="3" borderId="12" xfId="12" applyFont="1" applyFill="1" applyBorder="1" applyAlignment="1">
      <alignment horizontal="left" vertical="center"/>
    </xf>
    <xf numFmtId="0" fontId="15" fillId="3" borderId="23" xfId="12" applyFont="1" applyFill="1" applyBorder="1" applyAlignment="1">
      <alignment horizontal="left" vertical="center"/>
    </xf>
    <xf numFmtId="0" fontId="15" fillId="3" borderId="23" xfId="12" applyFont="1" applyFill="1" applyBorder="1" applyAlignment="1">
      <alignment horizontal="right" vertical="center"/>
    </xf>
    <xf numFmtId="0" fontId="15" fillId="3" borderId="16" xfId="12" applyFont="1" applyFill="1" applyBorder="1" applyAlignment="1">
      <alignment horizontal="right" vertical="center"/>
    </xf>
    <xf numFmtId="184" fontId="15" fillId="3" borderId="131" xfId="16" applyNumberFormat="1" applyFont="1" applyFill="1" applyBorder="1" applyAlignment="1">
      <alignment horizontal="right" vertical="center" shrinkToFit="1"/>
    </xf>
    <xf numFmtId="184" fontId="15" fillId="3" borderId="136" xfId="16" applyNumberFormat="1" applyFont="1" applyFill="1" applyBorder="1" applyAlignment="1">
      <alignment horizontal="right" vertical="center" shrinkToFit="1"/>
    </xf>
    <xf numFmtId="184" fontId="15" fillId="3" borderId="142" xfId="16" applyNumberFormat="1" applyFont="1" applyFill="1" applyBorder="1" applyAlignment="1">
      <alignment horizontal="right" vertical="center" shrinkToFit="1"/>
    </xf>
    <xf numFmtId="185" fontId="15" fillId="3" borderId="30" xfId="16" applyNumberFormat="1" applyFont="1" applyFill="1" applyBorder="1" applyAlignment="1">
      <alignment horizontal="right" vertical="center" shrinkToFit="1"/>
    </xf>
    <xf numFmtId="185" fontId="15" fillId="3" borderId="23" xfId="16" applyNumberFormat="1" applyFont="1" applyFill="1" applyBorder="1" applyAlignment="1">
      <alignment horizontal="right" vertical="center" shrinkToFit="1"/>
    </xf>
    <xf numFmtId="185" fontId="15" fillId="3" borderId="16" xfId="16" applyNumberFormat="1" applyFont="1" applyFill="1" applyBorder="1" applyAlignment="1">
      <alignment horizontal="right" vertical="center" shrinkToFit="1"/>
    </xf>
    <xf numFmtId="185" fontId="15" fillId="3" borderId="54" xfId="16" applyNumberFormat="1" applyFont="1" applyFill="1" applyBorder="1" applyAlignment="1">
      <alignment horizontal="right" vertical="center" shrinkToFit="1"/>
    </xf>
    <xf numFmtId="0" fontId="15" fillId="3" borderId="23" xfId="12" applyFont="1" applyFill="1" applyBorder="1" applyAlignment="1">
      <alignment horizontal="center" vertical="center"/>
    </xf>
    <xf numFmtId="0" fontId="15" fillId="3" borderId="16" xfId="12" applyFont="1" applyFill="1" applyBorder="1" applyAlignment="1">
      <alignment horizontal="center" vertical="center"/>
    </xf>
    <xf numFmtId="184" fontId="15" fillId="3" borderId="32" xfId="16" applyNumberFormat="1" applyFont="1" applyFill="1" applyBorder="1" applyAlignment="1">
      <alignment horizontal="right" vertical="center" shrinkToFit="1"/>
    </xf>
    <xf numFmtId="184" fontId="15" fillId="3" borderId="35" xfId="16" applyNumberFormat="1" applyFont="1" applyFill="1" applyBorder="1" applyAlignment="1">
      <alignment horizontal="right" vertical="center" shrinkToFit="1"/>
    </xf>
    <xf numFmtId="184" fontId="15" fillId="3" borderId="113" xfId="16" applyNumberFormat="1" applyFont="1" applyFill="1" applyBorder="1" applyAlignment="1">
      <alignment horizontal="right" vertical="center" shrinkToFit="1"/>
    </xf>
    <xf numFmtId="184" fontId="15" fillId="3" borderId="119" xfId="16" applyNumberFormat="1" applyFont="1" applyFill="1" applyBorder="1" applyAlignment="1">
      <alignment horizontal="right" vertical="center" shrinkToFit="1"/>
    </xf>
    <xf numFmtId="184" fontId="15" fillId="3" borderId="141" xfId="16" applyNumberFormat="1" applyFont="1" applyFill="1" applyBorder="1" applyAlignment="1">
      <alignment horizontal="right" vertical="center" shrinkToFit="1"/>
    </xf>
    <xf numFmtId="0" fontId="15" fillId="3" borderId="20" xfId="12" applyFont="1" applyFill="1" applyBorder="1" applyAlignment="1">
      <alignment horizontal="center" vertical="center"/>
    </xf>
    <xf numFmtId="0" fontId="15" fillId="3" borderId="17" xfId="12" applyFont="1" applyFill="1" applyBorder="1" applyAlignment="1">
      <alignment horizontal="center" vertical="center"/>
    </xf>
    <xf numFmtId="184" fontId="15" fillId="3" borderId="108" xfId="16" applyNumberFormat="1" applyFont="1" applyFill="1" applyBorder="1" applyAlignment="1">
      <alignment horizontal="right" vertical="center" shrinkToFit="1"/>
    </xf>
    <xf numFmtId="184" fontId="15" fillId="3" borderId="36" xfId="16" applyNumberFormat="1" applyFont="1" applyFill="1" applyBorder="1" applyAlignment="1">
      <alignment horizontal="right" vertical="center" shrinkToFit="1"/>
    </xf>
    <xf numFmtId="184" fontId="15" fillId="3" borderId="114" xfId="16" applyNumberFormat="1" applyFont="1" applyFill="1" applyBorder="1" applyAlignment="1">
      <alignment horizontal="right" vertical="center" shrinkToFit="1"/>
    </xf>
    <xf numFmtId="184" fontId="15" fillId="3" borderId="145" xfId="16" applyNumberFormat="1" applyFont="1" applyFill="1" applyBorder="1" applyAlignment="1">
      <alignment horizontal="right" vertical="center" shrinkToFit="1"/>
    </xf>
    <xf numFmtId="0" fontId="15" fillId="4" borderId="7" xfId="12" applyFont="1" applyFill="1" applyBorder="1" applyAlignment="1" applyProtection="1">
      <alignment horizontal="center" vertical="center" wrapText="1"/>
      <protection locked="0"/>
    </xf>
    <xf numFmtId="0" fontId="15" fillId="4" borderId="76" xfId="12" applyFont="1" applyFill="1" applyBorder="1" applyAlignment="1" applyProtection="1">
      <alignment horizontal="center" vertical="center" wrapText="1"/>
      <protection locked="0"/>
    </xf>
    <xf numFmtId="0" fontId="15" fillId="3" borderId="12" xfId="12" applyFont="1" applyFill="1" applyBorder="1" applyAlignment="1">
      <alignment horizontal="center" vertical="center" textRotation="255" shrinkToFit="1"/>
    </xf>
    <xf numFmtId="0" fontId="15" fillId="3" borderId="16" xfId="12" applyFont="1" applyFill="1" applyBorder="1" applyAlignment="1">
      <alignment horizontal="center" vertical="center" textRotation="255" shrinkToFit="1"/>
    </xf>
    <xf numFmtId="0" fontId="15" fillId="3" borderId="8" xfId="12" applyFont="1" applyFill="1" applyBorder="1" applyAlignment="1">
      <alignment horizontal="center" vertical="center" textRotation="255" shrinkToFit="1"/>
    </xf>
    <xf numFmtId="0" fontId="15" fillId="3" borderId="14" xfId="12" applyFont="1" applyFill="1" applyBorder="1" applyAlignment="1">
      <alignment horizontal="center" vertical="center" textRotation="255" shrinkToFit="1"/>
    </xf>
    <xf numFmtId="0" fontId="15" fillId="3" borderId="56" xfId="12" applyFont="1" applyFill="1" applyBorder="1" applyAlignment="1">
      <alignment horizontal="center" vertical="center" textRotation="255" shrinkToFit="1"/>
    </xf>
    <xf numFmtId="0" fontId="15" fillId="3" borderId="15" xfId="12" applyFont="1" applyFill="1" applyBorder="1" applyAlignment="1">
      <alignment horizontal="center" vertical="center" textRotation="255" shrinkToFit="1"/>
    </xf>
    <xf numFmtId="0" fontId="15" fillId="3" borderId="12" xfId="12" applyFont="1" applyFill="1" applyBorder="1" applyAlignment="1">
      <alignment horizontal="left" vertical="center" wrapText="1"/>
    </xf>
    <xf numFmtId="0" fontId="15" fillId="3" borderId="23" xfId="12" applyFont="1" applyFill="1" applyBorder="1" applyAlignment="1">
      <alignment horizontal="left" vertical="center" wrapText="1"/>
    </xf>
    <xf numFmtId="0" fontId="15" fillId="3" borderId="9" xfId="12" applyFont="1" applyFill="1" applyBorder="1" applyAlignment="1">
      <alignment horizontal="left" vertical="center" wrapText="1"/>
    </xf>
    <xf numFmtId="0" fontId="15" fillId="3" borderId="20" xfId="12" applyFont="1" applyFill="1" applyBorder="1" applyAlignment="1">
      <alignment horizontal="left" vertical="center" wrapText="1"/>
    </xf>
    <xf numFmtId="0" fontId="15" fillId="3" borderId="12" xfId="12" applyFont="1" applyFill="1" applyBorder="1" applyAlignment="1">
      <alignment horizontal="center" vertical="center" textRotation="255" wrapText="1"/>
    </xf>
    <xf numFmtId="0" fontId="15" fillId="3" borderId="8" xfId="12" applyFont="1" applyFill="1" applyBorder="1" applyAlignment="1">
      <alignment horizontal="center" vertical="center" textRotation="255" wrapText="1"/>
    </xf>
    <xf numFmtId="0" fontId="15" fillId="3" borderId="56" xfId="12" applyFont="1" applyFill="1" applyBorder="1" applyAlignment="1">
      <alignment horizontal="center" vertical="center" textRotation="255" wrapText="1"/>
    </xf>
    <xf numFmtId="0" fontId="15" fillId="4" borderId="7" xfId="12" applyFont="1" applyFill="1" applyBorder="1" applyAlignment="1" applyProtection="1">
      <alignment horizontal="center" vertical="center" wrapText="1" shrinkToFit="1"/>
      <protection locked="0"/>
    </xf>
    <xf numFmtId="0" fontId="15" fillId="4" borderId="19" xfId="12" applyFont="1" applyFill="1" applyBorder="1" applyAlignment="1" applyProtection="1">
      <alignment horizontal="center" vertical="center" shrinkToFit="1"/>
      <protection locked="0"/>
    </xf>
    <xf numFmtId="0" fontId="15" fillId="4" borderId="53" xfId="12" applyFont="1" applyFill="1" applyBorder="1" applyAlignment="1" applyProtection="1">
      <alignment horizontal="center" vertical="center" shrinkToFit="1"/>
      <protection locked="0"/>
    </xf>
    <xf numFmtId="0" fontId="15" fillId="4" borderId="76" xfId="12" applyFont="1" applyFill="1" applyBorder="1" applyAlignment="1" applyProtection="1">
      <alignment horizontal="center" vertical="center" shrinkToFit="1"/>
      <protection locked="0"/>
    </xf>
    <xf numFmtId="0" fontId="15" fillId="4" borderId="82" xfId="12" applyFont="1" applyFill="1" applyBorder="1" applyAlignment="1" applyProtection="1">
      <alignment horizontal="center" vertical="center" shrinkToFit="1"/>
      <protection locked="0"/>
    </xf>
    <xf numFmtId="0" fontId="15" fillId="4" borderId="121" xfId="12" applyFont="1" applyFill="1" applyBorder="1" applyAlignment="1" applyProtection="1">
      <alignment horizontal="center" vertical="center" shrinkToFit="1"/>
      <protection locked="0"/>
    </xf>
    <xf numFmtId="0" fontId="15" fillId="4" borderId="40" xfId="12" applyFont="1" applyFill="1" applyBorder="1" applyAlignment="1" applyProtection="1">
      <alignment horizontal="center" vertical="center" wrapText="1" shrinkToFit="1"/>
      <protection locked="0"/>
    </xf>
    <xf numFmtId="0" fontId="15" fillId="4" borderId="13"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shrinkToFit="1"/>
      <protection locked="0"/>
    </xf>
    <xf numFmtId="0" fontId="15" fillId="4" borderId="89"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protection locked="0"/>
    </xf>
    <xf numFmtId="0" fontId="12" fillId="3" borderId="32" xfId="18" applyFont="1" applyFill="1" applyBorder="1" applyAlignment="1">
      <alignment horizontal="left" vertical="center"/>
    </xf>
    <xf numFmtId="0" fontId="12" fillId="3" borderId="35" xfId="18" applyFont="1" applyFill="1" applyBorder="1" applyAlignment="1">
      <alignment horizontal="left" vertical="center"/>
    </xf>
    <xf numFmtId="0" fontId="12" fillId="3" borderId="37" xfId="18" applyFont="1" applyFill="1" applyBorder="1" applyAlignment="1">
      <alignment horizontal="left" vertical="center"/>
    </xf>
    <xf numFmtId="178" fontId="19" fillId="0" borderId="32" xfId="19" applyNumberFormat="1" applyFont="1" applyBorder="1">
      <alignment vertical="center"/>
    </xf>
    <xf numFmtId="178" fontId="19" fillId="0" borderId="35" xfId="19" applyNumberFormat="1" applyFont="1" applyBorder="1">
      <alignment vertical="center"/>
    </xf>
    <xf numFmtId="178" fontId="19" fillId="0" borderId="37" xfId="19" applyNumberFormat="1" applyFont="1" applyBorder="1">
      <alignment vertical="center"/>
    </xf>
    <xf numFmtId="187" fontId="12" fillId="3" borderId="32" xfId="18" applyNumberFormat="1" applyFont="1" applyFill="1" applyBorder="1" applyAlignment="1">
      <alignment horizontal="left" vertical="center" wrapText="1"/>
    </xf>
    <xf numFmtId="187" fontId="12" fillId="3" borderId="35" xfId="18" applyNumberFormat="1" applyFont="1" applyFill="1" applyBorder="1" applyAlignment="1">
      <alignment horizontal="left" vertical="center" wrapText="1"/>
    </xf>
    <xf numFmtId="187" fontId="12" fillId="3" borderId="37" xfId="18" applyNumberFormat="1" applyFont="1" applyFill="1" applyBorder="1" applyAlignment="1">
      <alignment horizontal="left" vertical="center" wrapText="1"/>
    </xf>
    <xf numFmtId="0" fontId="12" fillId="3" borderId="32" xfId="19" applyFont="1" applyFill="1" applyBorder="1" applyAlignment="1">
      <alignment vertical="center"/>
    </xf>
    <xf numFmtId="0" fontId="12" fillId="3" borderId="35" xfId="19" applyFont="1" applyFill="1" applyBorder="1" applyAlignment="1">
      <alignment vertical="center"/>
    </xf>
    <xf numFmtId="0" fontId="12" fillId="3" borderId="37" xfId="19" applyFont="1" applyFill="1" applyBorder="1" applyAlignment="1">
      <alignment vertical="center"/>
    </xf>
    <xf numFmtId="178" fontId="19" fillId="0" borderId="32" xfId="13" applyNumberFormat="1" applyFont="1" applyBorder="1" applyAlignment="1">
      <alignment horizontal="center" vertical="center"/>
    </xf>
    <xf numFmtId="178" fontId="19" fillId="0" borderId="35" xfId="13" applyNumberFormat="1" applyFont="1" applyBorder="1" applyAlignment="1">
      <alignment horizontal="center" vertical="center"/>
    </xf>
    <xf numFmtId="178" fontId="19"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19" fillId="0" borderId="27" xfId="13" applyNumberFormat="1" applyFont="1" applyBorder="1" applyAlignment="1">
      <alignment horizontal="center" vertical="center" wrapText="1"/>
    </xf>
    <xf numFmtId="178" fontId="19" fillId="0" borderId="26" xfId="13" applyNumberFormat="1" applyFont="1" applyBorder="1" applyAlignment="1">
      <alignment horizontal="center" vertical="center" wrapText="1"/>
    </xf>
    <xf numFmtId="178" fontId="12" fillId="3" borderId="32" xfId="19" applyNumberFormat="1" applyFont="1" applyFill="1" applyBorder="1" applyAlignment="1">
      <alignment vertical="center" wrapText="1"/>
    </xf>
    <xf numFmtId="178" fontId="12" fillId="3" borderId="35" xfId="19" applyNumberFormat="1" applyFont="1" applyFill="1" applyBorder="1" applyAlignment="1">
      <alignment vertical="center" wrapText="1"/>
    </xf>
    <xf numFmtId="178" fontId="12" fillId="3" borderId="37" xfId="19" applyNumberFormat="1" applyFont="1" applyFill="1" applyBorder="1" applyAlignment="1">
      <alignment vertical="center" wrapText="1"/>
    </xf>
    <xf numFmtId="178" fontId="12" fillId="0" borderId="32" xfId="19" applyNumberFormat="1" applyFont="1" applyFill="1" applyBorder="1" applyAlignment="1">
      <alignment vertical="center" wrapText="1"/>
    </xf>
    <xf numFmtId="178" fontId="12" fillId="0" borderId="35" xfId="19" applyNumberFormat="1" applyFont="1" applyFill="1" applyBorder="1" applyAlignment="1">
      <alignment vertical="center" wrapText="1"/>
    </xf>
    <xf numFmtId="178" fontId="12" fillId="0" borderId="37" xfId="19" applyNumberFormat="1" applyFont="1" applyFill="1" applyBorder="1" applyAlignment="1">
      <alignment vertical="center" wrapText="1"/>
    </xf>
    <xf numFmtId="178" fontId="12" fillId="0" borderId="23" xfId="19" applyNumberFormat="1" applyFont="1" applyFill="1" applyBorder="1">
      <alignment vertical="center"/>
    </xf>
    <xf numFmtId="0" fontId="20" fillId="0" borderId="19" xfId="6" applyFont="1" applyFill="1" applyBorder="1" applyAlignment="1" applyProtection="1">
      <alignment horizontal="left" vertical="center" wrapText="1"/>
    </xf>
    <xf numFmtId="0" fontId="20" fillId="0" borderId="53" xfId="6" applyFont="1" applyFill="1" applyBorder="1" applyAlignment="1" applyProtection="1">
      <alignment horizontal="left" vertical="center" wrapText="1"/>
    </xf>
    <xf numFmtId="0" fontId="20" fillId="0" borderId="23" xfId="6" applyFont="1" applyFill="1" applyBorder="1" applyAlignment="1" applyProtection="1">
      <alignment horizontal="left" vertical="center"/>
    </xf>
    <xf numFmtId="0" fontId="20" fillId="0" borderId="54" xfId="6" applyFont="1" applyFill="1" applyBorder="1" applyAlignment="1" applyProtection="1">
      <alignment horizontal="left" vertical="center"/>
    </xf>
    <xf numFmtId="0" fontId="20" fillId="0" borderId="36" xfId="6" applyFont="1" applyFill="1" applyBorder="1" applyAlignment="1" applyProtection="1">
      <alignment horizontal="left" vertical="center"/>
    </xf>
    <xf numFmtId="0" fontId="20" fillId="0" borderId="52" xfId="6" applyFont="1" applyFill="1" applyBorder="1" applyAlignment="1" applyProtection="1">
      <alignment horizontal="left" vertical="center"/>
    </xf>
    <xf numFmtId="0" fontId="22" fillId="0" borderId="22" xfId="17" applyFont="1" applyFill="1" applyBorder="1" applyAlignment="1">
      <alignment horizontal="left" vertical="center" wrapText="1"/>
    </xf>
    <xf numFmtId="0" fontId="22" fillId="0" borderId="50" xfId="17" applyFont="1" applyFill="1" applyBorder="1" applyAlignment="1">
      <alignment horizontal="left" vertical="center" wrapText="1"/>
    </xf>
    <xf numFmtId="0" fontId="22" fillId="0" borderId="35" xfId="17" applyFont="1" applyFill="1" applyBorder="1" applyAlignment="1">
      <alignment horizontal="left" vertical="center" wrapText="1"/>
    </xf>
    <xf numFmtId="0" fontId="22" fillId="0" borderId="51" xfId="17" applyFont="1" applyBorder="1" applyAlignment="1">
      <alignment horizontal="left" vertical="center" wrapText="1"/>
    </xf>
    <xf numFmtId="0" fontId="22" fillId="0" borderId="36" xfId="17" applyFont="1" applyFill="1" applyBorder="1" applyAlignment="1">
      <alignment horizontal="left" vertical="center" wrapText="1"/>
    </xf>
    <xf numFmtId="0" fontId="22" fillId="0" borderId="52" xfId="17" applyFont="1" applyBorder="1" applyAlignment="1">
      <alignment horizontal="left" vertical="center" wrapText="1"/>
    </xf>
    <xf numFmtId="0" fontId="23" fillId="0" borderId="39" xfId="8" applyFont="1" applyBorder="1">
      <alignment vertical="center"/>
    </xf>
    <xf numFmtId="0" fontId="23" fillId="0" borderId="22" xfId="8" applyFont="1" applyBorder="1">
      <alignment vertical="center"/>
    </xf>
    <xf numFmtId="0" fontId="23" fillId="0" borderId="41" xfId="8" applyFont="1" applyBorder="1">
      <alignment vertical="center"/>
    </xf>
    <xf numFmtId="0" fontId="23" fillId="0" borderId="33" xfId="8" applyFont="1" applyBorder="1">
      <alignment vertical="center"/>
    </xf>
    <xf numFmtId="0" fontId="23" fillId="0" borderId="36" xfId="8" applyFont="1" applyBorder="1">
      <alignment vertical="center"/>
    </xf>
    <xf numFmtId="0" fontId="23" fillId="0" borderId="38" xfId="8" applyFont="1" applyBorder="1">
      <alignment vertical="center"/>
    </xf>
    <xf numFmtId="0" fontId="23" fillId="0" borderId="183" xfId="8" applyFont="1" applyBorder="1" applyAlignment="1">
      <alignment horizontal="center" vertical="center" wrapText="1"/>
    </xf>
    <xf numFmtId="0" fontId="23" fillId="0" borderId="185" xfId="8" applyFont="1" applyBorder="1" applyAlignment="1">
      <alignment horizontal="center" vertical="center" wrapText="1"/>
    </xf>
    <xf numFmtId="0" fontId="23" fillId="0" borderId="79" xfId="8" applyFont="1" applyBorder="1" applyAlignment="1">
      <alignment horizontal="center" vertical="center" wrapText="1"/>
    </xf>
    <xf numFmtId="0" fontId="23" fillId="0" borderId="182" xfId="8" applyFont="1" applyBorder="1" applyAlignment="1">
      <alignment horizontal="center" vertical="center" wrapText="1"/>
    </xf>
    <xf numFmtId="0" fontId="22" fillId="0" borderId="7" xfId="8" applyFont="1" applyFill="1" applyBorder="1" applyAlignment="1">
      <alignment vertical="center" wrapText="1"/>
    </xf>
    <xf numFmtId="0" fontId="22" fillId="0" borderId="13" xfId="8" applyFont="1" applyFill="1" applyBorder="1" applyAlignment="1">
      <alignment vertical="center" wrapText="1"/>
    </xf>
    <xf numFmtId="0" fontId="22" fillId="0" borderId="8" xfId="8" applyFont="1" applyFill="1" applyBorder="1" applyAlignment="1">
      <alignment vertical="center" wrapText="1"/>
    </xf>
    <xf numFmtId="0" fontId="22" fillId="0" borderId="14" xfId="8" applyFont="1" applyFill="1" applyBorder="1" applyAlignment="1">
      <alignment vertical="center" wrapText="1"/>
    </xf>
    <xf numFmtId="0" fontId="22" fillId="0" borderId="56" xfId="8" applyFont="1" applyFill="1" applyBorder="1" applyAlignment="1">
      <alignment vertical="center" wrapText="1"/>
    </xf>
    <xf numFmtId="0" fontId="22" fillId="0" borderId="15" xfId="8" applyFont="1" applyFill="1" applyBorder="1" applyAlignment="1">
      <alignment vertical="center" wrapText="1"/>
    </xf>
    <xf numFmtId="0" fontId="22" fillId="0" borderId="35" xfId="8" applyFont="1" applyFill="1" applyBorder="1" applyAlignment="1">
      <alignment vertical="center"/>
    </xf>
    <xf numFmtId="0" fontId="22" fillId="0" borderId="51" xfId="8" applyFont="1" applyFill="1" applyBorder="1" applyAlignment="1">
      <alignment vertical="center"/>
    </xf>
    <xf numFmtId="0" fontId="22" fillId="0" borderId="57" xfId="8" applyFont="1" applyFill="1" applyBorder="1" applyAlignment="1">
      <alignment vertical="center" wrapText="1"/>
    </xf>
    <xf numFmtId="0" fontId="22" fillId="0" borderId="37" xfId="8" applyFont="1" applyFill="1" applyBorder="1" applyAlignment="1">
      <alignment vertical="center" wrapText="1"/>
    </xf>
    <xf numFmtId="0" fontId="22" fillId="0" borderId="61" xfId="8" applyFont="1" applyFill="1" applyBorder="1" applyAlignment="1">
      <alignment vertical="center"/>
    </xf>
    <xf numFmtId="0" fontId="22" fillId="0" borderId="38" xfId="8" applyFont="1" applyFill="1" applyBorder="1" applyAlignment="1">
      <alignment vertical="center"/>
    </xf>
    <xf numFmtId="0" fontId="22" fillId="0" borderId="36" xfId="8" applyFont="1" applyFill="1" applyBorder="1" applyAlignment="1">
      <alignment vertical="center"/>
    </xf>
    <xf numFmtId="0" fontId="22" fillId="0" borderId="52" xfId="8" applyFont="1" applyFill="1" applyBorder="1" applyAlignment="1">
      <alignment vertical="center"/>
    </xf>
    <xf numFmtId="0" fontId="22" fillId="0" borderId="22" xfId="8" applyFont="1" applyFill="1" applyBorder="1" applyAlignment="1">
      <alignment vertical="center"/>
    </xf>
    <xf numFmtId="0" fontId="22" fillId="0" borderId="50" xfId="8" applyFont="1" applyFill="1" applyBorder="1" applyAlignment="1">
      <alignment vertical="center"/>
    </xf>
    <xf numFmtId="0" fontId="22" fillId="0" borderId="35" xfId="7" applyFont="1" applyFill="1" applyBorder="1" applyAlignment="1">
      <alignment horizontal="left" vertical="center"/>
    </xf>
    <xf numFmtId="0" fontId="22" fillId="0" borderId="51" xfId="7" applyFont="1" applyFill="1" applyBorder="1" applyAlignment="1">
      <alignment horizontal="left" vertical="center"/>
    </xf>
    <xf numFmtId="0" fontId="22" fillId="0" borderId="36" xfId="7" applyFont="1" applyFill="1" applyBorder="1" applyAlignment="1">
      <alignment horizontal="left" vertical="center"/>
    </xf>
    <xf numFmtId="0" fontId="22" fillId="0" borderId="52" xfId="7" applyFont="1" applyFill="1" applyBorder="1" applyAlignment="1">
      <alignment horizontal="left" vertical="center"/>
    </xf>
    <xf numFmtId="0" fontId="22" fillId="0" borderId="12" xfId="7" applyFont="1" applyFill="1" applyBorder="1" applyAlignment="1">
      <alignment vertical="center" wrapText="1"/>
    </xf>
    <xf numFmtId="0" fontId="22" fillId="0" borderId="16" xfId="7" applyFont="1" applyFill="1" applyBorder="1" applyAlignment="1">
      <alignment vertical="center" wrapText="1"/>
    </xf>
    <xf numFmtId="0" fontId="22" fillId="0" borderId="32" xfId="7" applyFont="1" applyFill="1" applyBorder="1" applyAlignment="1">
      <alignment horizontal="center" vertical="center" shrinkToFit="1"/>
    </xf>
    <xf numFmtId="0" fontId="22" fillId="0" borderId="35" xfId="7" applyFont="1" applyFill="1" applyBorder="1" applyAlignment="1">
      <alignment horizontal="center" vertical="center" shrinkToFit="1"/>
    </xf>
    <xf numFmtId="0" fontId="22" fillId="0" borderId="51" xfId="7" applyFont="1" applyFill="1" applyBorder="1" applyAlignment="1">
      <alignment horizontal="center" vertical="center" shrinkToFit="1"/>
    </xf>
    <xf numFmtId="0" fontId="22" fillId="0" borderId="22" xfId="7" applyFont="1" applyFill="1" applyBorder="1" applyAlignment="1">
      <alignment horizontal="left" vertical="center"/>
    </xf>
    <xf numFmtId="0" fontId="22" fillId="0" borderId="50" xfId="7" applyFont="1" applyFill="1" applyBorder="1" applyAlignment="1">
      <alignment horizontal="left" vertical="center"/>
    </xf>
    <xf numFmtId="0" fontId="27" fillId="0" borderId="32" xfId="6" applyFont="1" applyFill="1" applyBorder="1" applyAlignment="1" applyProtection="1">
      <alignment horizontal="left" vertical="center" wrapText="1"/>
      <protection locked="0"/>
    </xf>
    <xf numFmtId="0" fontId="27" fillId="0" borderId="35" xfId="6" applyFont="1" applyFill="1" applyBorder="1" applyAlignment="1" applyProtection="1">
      <alignment horizontal="left" vertical="center" wrapText="1"/>
      <protection locked="0"/>
    </xf>
    <xf numFmtId="0" fontId="27" fillId="0" borderId="51" xfId="6" applyFont="1" applyFill="1" applyBorder="1" applyAlignment="1" applyProtection="1">
      <alignment horizontal="left" vertical="center" wrapText="1"/>
      <protection locked="0"/>
    </xf>
    <xf numFmtId="0" fontId="27" fillId="0" borderId="33" xfId="6" applyFont="1" applyFill="1" applyBorder="1" applyAlignment="1" applyProtection="1">
      <alignment horizontal="left" vertical="center" wrapText="1"/>
      <protection locked="0"/>
    </xf>
    <xf numFmtId="0" fontId="27" fillId="0" borderId="36" xfId="6" applyFont="1" applyFill="1" applyBorder="1" applyAlignment="1" applyProtection="1">
      <alignment horizontal="left" vertical="center" wrapText="1"/>
      <protection locked="0"/>
    </xf>
    <xf numFmtId="0" fontId="27" fillId="0" borderId="52" xfId="6" applyFont="1" applyFill="1" applyBorder="1" applyAlignment="1" applyProtection="1">
      <alignment horizontal="left" vertical="center" wrapText="1"/>
      <protection locked="0"/>
    </xf>
    <xf numFmtId="0" fontId="27" fillId="0" borderId="18" xfId="6" applyFont="1" applyFill="1" applyBorder="1" applyAlignment="1" applyProtection="1">
      <alignment horizontal="left" vertical="center"/>
    </xf>
    <xf numFmtId="0" fontId="27" fillId="0" borderId="64" xfId="6" applyFont="1" applyFill="1" applyBorder="1" applyAlignment="1" applyProtection="1">
      <alignment horizontal="left" vertical="center"/>
    </xf>
    <xf numFmtId="0" fontId="27" fillId="0" borderId="19" xfId="6" applyFont="1" applyFill="1" applyBorder="1" applyAlignment="1" applyProtection="1">
      <alignment horizontal="left" vertical="center" wrapText="1"/>
    </xf>
    <xf numFmtId="0" fontId="27" fillId="0" borderId="53" xfId="6" applyFont="1" applyFill="1" applyBorder="1" applyAlignment="1" applyProtection="1">
      <alignment horizontal="left" vertical="center" wrapText="1"/>
    </xf>
    <xf numFmtId="0" fontId="27" fillId="0" borderId="23" xfId="6" applyFont="1" applyFill="1" applyBorder="1" applyAlignment="1" applyProtection="1">
      <alignment horizontal="left" vertical="center"/>
    </xf>
    <xf numFmtId="0" fontId="27" fillId="0" borderId="54" xfId="6" applyFont="1" applyFill="1" applyBorder="1" applyAlignment="1" applyProtection="1">
      <alignment horizontal="left" vertical="center"/>
    </xf>
    <xf numFmtId="0" fontId="27" fillId="0" borderId="35" xfId="6" applyFont="1" applyFill="1" applyBorder="1" applyAlignment="1" applyProtection="1">
      <alignment horizontal="left" vertical="center"/>
    </xf>
    <xf numFmtId="0" fontId="27" fillId="0" borderId="51" xfId="6" applyFont="1" applyFill="1" applyBorder="1" applyAlignment="1" applyProtection="1">
      <alignment horizontal="left" vertical="center"/>
    </xf>
    <xf numFmtId="184" fontId="49" fillId="3" borderId="74" xfId="22" applyNumberFormat="1" applyFont="1" applyFill="1" applyBorder="1" applyAlignment="1">
      <alignment horizontal="center" vertical="center"/>
    </xf>
    <xf numFmtId="178" fontId="41" fillId="0" borderId="0" xfId="21" applyNumberFormat="1" applyAlignment="1">
      <alignment horizontal="center" vertical="center"/>
    </xf>
    <xf numFmtId="184" fontId="49" fillId="0" borderId="0" xfId="21" applyNumberFormat="1" applyFont="1" applyAlignment="1">
      <alignment horizontal="center" vertical="center"/>
    </xf>
    <xf numFmtId="187" fontId="49" fillId="3" borderId="74" xfId="22" applyNumberFormat="1" applyFont="1" applyFill="1" applyBorder="1" applyAlignment="1">
      <alignment horizontal="center" vertical="center" wrapText="1"/>
    </xf>
    <xf numFmtId="184" fontId="49" fillId="3" borderId="0" xfId="22" applyNumberFormat="1" applyFont="1" applyFill="1" applyAlignment="1">
      <alignment horizontal="center" vertical="center" wrapText="1"/>
    </xf>
    <xf numFmtId="0" fontId="49" fillId="0" borderId="74" xfId="21" applyFont="1" applyBorder="1" applyAlignment="1">
      <alignment horizontal="center" vertical="center"/>
    </xf>
    <xf numFmtId="0" fontId="49" fillId="0" borderId="0" xfId="21" applyFont="1" applyAlignment="1">
      <alignment horizontal="center" vertical="center"/>
    </xf>
    <xf numFmtId="184" fontId="49" fillId="3" borderId="0" xfId="22" applyNumberFormat="1" applyFont="1" applyFill="1" applyAlignment="1">
      <alignment horizontal="center" vertical="center"/>
    </xf>
    <xf numFmtId="187" fontId="49" fillId="3" borderId="0" xfId="22" applyNumberFormat="1" applyFont="1" applyFill="1" applyAlignment="1">
      <alignment horizontal="center" vertical="center" wrapText="1"/>
    </xf>
    <xf numFmtId="0" fontId="49" fillId="0" borderId="32" xfId="21" applyFont="1" applyBorder="1" applyAlignment="1">
      <alignment horizontal="center" vertical="center"/>
    </xf>
    <xf numFmtId="0" fontId="49" fillId="0" borderId="35" xfId="21" applyFont="1" applyBorder="1" applyAlignment="1">
      <alignment horizontal="center" vertical="center"/>
    </xf>
    <xf numFmtId="0" fontId="49" fillId="0" borderId="37" xfId="21" applyFont="1" applyBorder="1" applyAlignment="1">
      <alignment horizontal="center" vertical="center"/>
    </xf>
    <xf numFmtId="0" fontId="49" fillId="0" borderId="30" xfId="21" applyFont="1" applyBorder="1" applyAlignment="1" applyProtection="1">
      <alignment horizontal="left" vertical="top" wrapText="1"/>
      <protection locked="0"/>
    </xf>
    <xf numFmtId="0" fontId="49" fillId="0" borderId="23" xfId="21" applyFont="1" applyBorder="1" applyAlignment="1" applyProtection="1">
      <alignment horizontal="left" vertical="top" wrapText="1"/>
      <protection locked="0"/>
    </xf>
    <xf numFmtId="0" fontId="49" fillId="0" borderId="16" xfId="21" applyFont="1" applyBorder="1" applyAlignment="1" applyProtection="1">
      <alignment horizontal="left" vertical="top" wrapText="1"/>
      <protection locked="0"/>
    </xf>
    <xf numFmtId="0" fontId="49" fillId="0" borderId="42" xfId="21" applyFont="1" applyBorder="1" applyAlignment="1" applyProtection="1">
      <alignment horizontal="left" vertical="top" wrapText="1"/>
      <protection locked="0"/>
    </xf>
    <xf numFmtId="0" fontId="49" fillId="0" borderId="0" xfId="21" applyFont="1" applyAlignment="1" applyProtection="1">
      <alignment horizontal="left" vertical="top" wrapText="1"/>
      <protection locked="0"/>
    </xf>
    <xf numFmtId="0" fontId="49" fillId="0" borderId="14" xfId="21" applyFont="1" applyBorder="1" applyAlignment="1" applyProtection="1">
      <alignment horizontal="left" vertical="top" wrapText="1"/>
      <protection locked="0"/>
    </xf>
    <xf numFmtId="0" fontId="49" fillId="0" borderId="31" xfId="21" applyFont="1" applyBorder="1" applyAlignment="1" applyProtection="1">
      <alignment horizontal="left" vertical="top" wrapText="1"/>
      <protection locked="0"/>
    </xf>
    <xf numFmtId="0" fontId="49" fillId="0" borderId="34" xfId="21" applyFont="1" applyBorder="1" applyAlignment="1" applyProtection="1">
      <alignment horizontal="left" vertical="top" wrapText="1"/>
      <protection locked="0"/>
    </xf>
    <xf numFmtId="0" fontId="49" fillId="0" borderId="15" xfId="21" applyFont="1" applyBorder="1" applyAlignment="1" applyProtection="1">
      <alignment horizontal="left" vertical="top" wrapText="1"/>
      <protection locked="0"/>
    </xf>
    <xf numFmtId="187" fontId="49" fillId="0" borderId="0" xfId="22" applyNumberFormat="1" applyFont="1" applyAlignment="1">
      <alignment horizontal="center" vertical="center" wrapText="1"/>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54225</c:v>
                </c:pt>
              </c:numCache>
            </c:numRef>
          </c:val>
          <c:smooth val="0"/>
          <c:extLst>
            <c:ext xmlns:c16="http://schemas.microsoft.com/office/drawing/2014/chart" uri="{C3380CC4-5D6E-409C-BE32-E72D297353CC}">
              <c16:uniqueId val="{00000000-B274-45CD-A79A-C20B268BC1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64728</c:v>
                </c:pt>
                <c:pt idx="1">
                  <c:v>95537</c:v>
                </c:pt>
                <c:pt idx="2">
                  <c:v>74229</c:v>
                </c:pt>
                <c:pt idx="3">
                  <c:v>45708</c:v>
                </c:pt>
                <c:pt idx="4">
                  <c:v>49687</c:v>
                </c:pt>
              </c:numCache>
            </c:numRef>
          </c:val>
          <c:smooth val="0"/>
          <c:extLst>
            <c:ext xmlns:c16="http://schemas.microsoft.com/office/drawing/2014/chart" uri="{C3380CC4-5D6E-409C-BE32-E72D297353CC}">
              <c16:uniqueId val="{00000001-B274-45CD-A79A-C20B268BC136}"/>
            </c:ext>
          </c:extLst>
        </c:ser>
        <c:dLbls>
          <c:showLegendKey val="0"/>
          <c:showVal val="0"/>
          <c:showCatName val="0"/>
          <c:showSerName val="0"/>
          <c:showPercent val="0"/>
          <c:showBubbleSize val="0"/>
        </c:dLbls>
        <c:marker val="1"/>
        <c:smooth val="0"/>
        <c:axId val="-1412682880"/>
        <c:axId val="-1412685600"/>
      </c:lineChart>
      <c:catAx>
        <c:axId val="-141268288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412685600"/>
        <c:crosses val="autoZero"/>
        <c:auto val="1"/>
        <c:lblAlgn val="ctr"/>
        <c:lblOffset val="100"/>
        <c:tickLblSkip val="1"/>
        <c:noMultiLvlLbl val="0"/>
      </c:catAx>
      <c:valAx>
        <c:axId val="-1412685600"/>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412682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1.07</c:v>
                </c:pt>
                <c:pt idx="1">
                  <c:v>0.94</c:v>
                </c:pt>
                <c:pt idx="2">
                  <c:v>0.59</c:v>
                </c:pt>
                <c:pt idx="3">
                  <c:v>0.61</c:v>
                </c:pt>
                <c:pt idx="4">
                  <c:v>6.05</c:v>
                </c:pt>
              </c:numCache>
            </c:numRef>
          </c:val>
          <c:extLst>
            <c:ext xmlns:c16="http://schemas.microsoft.com/office/drawing/2014/chart" uri="{C3380CC4-5D6E-409C-BE32-E72D297353CC}">
              <c16:uniqueId val="{00000000-0268-4B72-ACB3-F3F9C9A566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54.71</c:v>
                </c:pt>
                <c:pt idx="1">
                  <c:v>47.33</c:v>
                </c:pt>
                <c:pt idx="2">
                  <c:v>44.96</c:v>
                </c:pt>
                <c:pt idx="3">
                  <c:v>40.65</c:v>
                </c:pt>
                <c:pt idx="4">
                  <c:v>43.17</c:v>
                </c:pt>
              </c:numCache>
            </c:numRef>
          </c:val>
          <c:extLst>
            <c:ext xmlns:c16="http://schemas.microsoft.com/office/drawing/2014/chart" uri="{C3380CC4-5D6E-409C-BE32-E72D297353CC}">
              <c16:uniqueId val="{00000001-0268-4B72-ACB3-F3F9C9A566CE}"/>
            </c:ext>
          </c:extLst>
        </c:ser>
        <c:dLbls>
          <c:showLegendKey val="0"/>
          <c:showVal val="0"/>
          <c:showCatName val="0"/>
          <c:showSerName val="0"/>
          <c:showPercent val="0"/>
          <c:showBubbleSize val="0"/>
        </c:dLbls>
        <c:gapWidth val="250"/>
        <c:overlap val="100"/>
        <c:axId val="-1412682336"/>
        <c:axId val="-141268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-7.76</c:v>
                </c:pt>
                <c:pt idx="1">
                  <c:v>-7.51</c:v>
                </c:pt>
                <c:pt idx="2">
                  <c:v>-2.5099999999999998</c:v>
                </c:pt>
                <c:pt idx="3">
                  <c:v>-2.73</c:v>
                </c:pt>
                <c:pt idx="4">
                  <c:v>9.6300000000000008</c:v>
                </c:pt>
              </c:numCache>
            </c:numRef>
          </c:val>
          <c:smooth val="0"/>
          <c:extLst>
            <c:ext xmlns:c16="http://schemas.microsoft.com/office/drawing/2014/chart" uri="{C3380CC4-5D6E-409C-BE32-E72D297353CC}">
              <c16:uniqueId val="{00000002-0268-4B72-ACB3-F3F9C9A566CE}"/>
            </c:ext>
          </c:extLst>
        </c:ser>
        <c:dLbls>
          <c:showLegendKey val="0"/>
          <c:showVal val="0"/>
          <c:showCatName val="0"/>
          <c:showSerName val="0"/>
          <c:showPercent val="0"/>
          <c:showBubbleSize val="0"/>
        </c:dLbls>
        <c:marker val="1"/>
        <c:smooth val="0"/>
        <c:axId val="-1412682336"/>
        <c:axId val="-1412688320"/>
      </c:lineChart>
      <c:catAx>
        <c:axId val="-141268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412688320"/>
        <c:crosses val="autoZero"/>
        <c:auto val="1"/>
        <c:lblAlgn val="ctr"/>
        <c:lblOffset val="100"/>
        <c:tickLblSkip val="1"/>
        <c:noMultiLvlLbl val="0"/>
      </c:catAx>
      <c:valAx>
        <c:axId val="-141268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4126823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7.0000000000000007E-2</c:v>
                </c:pt>
                <c:pt idx="4">
                  <c:v>#N/A</c:v>
                </c:pt>
                <c:pt idx="5">
                  <c:v>0.16</c:v>
                </c:pt>
                <c:pt idx="6">
                  <c:v>#N/A</c:v>
                </c:pt>
                <c:pt idx="7">
                  <c:v>7.0000000000000007E-2</c:v>
                </c:pt>
                <c:pt idx="8">
                  <c:v>#N/A</c:v>
                </c:pt>
                <c:pt idx="9">
                  <c:v>0.04</c:v>
                </c:pt>
              </c:numCache>
            </c:numRef>
          </c:val>
          <c:extLst>
            <c:ext xmlns:c16="http://schemas.microsoft.com/office/drawing/2014/chart" uri="{C3380CC4-5D6E-409C-BE32-E72D297353CC}">
              <c16:uniqueId val="{00000000-1CFC-4A01-94E1-CDD87E837B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FC-4A01-94E1-CDD87E837B89}"/>
            </c:ext>
          </c:extLst>
        </c:ser>
        <c:ser>
          <c:idx val="2"/>
          <c:order val="2"/>
          <c:tx>
            <c:strRef>
              <c:f>データシート!$A$29</c:f>
              <c:strCache>
                <c:ptCount val="1"/>
                <c:pt idx="0">
                  <c:v>春日野地域下水道事業会計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0.05</c:v>
                </c:pt>
                <c:pt idx="4">
                  <c:v>#N/A</c:v>
                </c:pt>
                <c:pt idx="5">
                  <c:v>0.05</c:v>
                </c:pt>
                <c:pt idx="6">
                  <c:v>#N/A</c:v>
                </c:pt>
                <c:pt idx="7">
                  <c:v>0.05</c:v>
                </c:pt>
                <c:pt idx="8">
                  <c:v>#N/A</c:v>
                </c:pt>
                <c:pt idx="9">
                  <c:v>0.02</c:v>
                </c:pt>
              </c:numCache>
            </c:numRef>
          </c:val>
          <c:extLst>
            <c:ext xmlns:c16="http://schemas.microsoft.com/office/drawing/2014/chart" uri="{C3380CC4-5D6E-409C-BE32-E72D297353CC}">
              <c16:uniqueId val="{00000002-1CFC-4A01-94E1-CDD87E837B89}"/>
            </c:ext>
          </c:extLst>
        </c:ser>
        <c:ser>
          <c:idx val="3"/>
          <c:order val="3"/>
          <c:tx>
            <c:strRef>
              <c:f>データシート!$A$30</c:f>
              <c:strCache>
                <c:ptCount val="1"/>
                <c:pt idx="0">
                  <c:v>加茂谷診療所事業会計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3-1CFC-4A01-94E1-CDD87E837B89}"/>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0.11</c:v>
                </c:pt>
                <c:pt idx="4">
                  <c:v>#N/A</c:v>
                </c:pt>
                <c:pt idx="5">
                  <c:v>0.1</c:v>
                </c:pt>
                <c:pt idx="6">
                  <c:v>#N/A</c:v>
                </c:pt>
                <c:pt idx="7">
                  <c:v>0.09</c:v>
                </c:pt>
                <c:pt idx="8">
                  <c:v>#N/A</c:v>
                </c:pt>
                <c:pt idx="9">
                  <c:v>0.1</c:v>
                </c:pt>
              </c:numCache>
            </c:numRef>
          </c:val>
          <c:extLst>
            <c:ext xmlns:c16="http://schemas.microsoft.com/office/drawing/2014/chart" uri="{C3380CC4-5D6E-409C-BE32-E72D297353CC}">
              <c16:uniqueId val="{00000004-1CFC-4A01-94E1-CDD87E837B89}"/>
            </c:ext>
          </c:extLst>
        </c:ser>
        <c:ser>
          <c:idx val="5"/>
          <c:order val="5"/>
          <c:tx>
            <c:strRef>
              <c:f>データシート!$A$32</c:f>
              <c:strCache>
                <c:ptCount val="1"/>
                <c:pt idx="0">
                  <c:v>阿南市公共下水道事業会計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0.05</c:v>
                </c:pt>
                <c:pt idx="8">
                  <c:v>#N/A</c:v>
                </c:pt>
                <c:pt idx="9">
                  <c:v>0.13</c:v>
                </c:pt>
              </c:numCache>
            </c:numRef>
          </c:val>
          <c:extLst>
            <c:ext xmlns:c16="http://schemas.microsoft.com/office/drawing/2014/chart" uri="{C3380CC4-5D6E-409C-BE32-E72D297353CC}">
              <c16:uniqueId val="{00000005-1CFC-4A01-94E1-CDD87E837B89}"/>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0.79</c:v>
                </c:pt>
                <c:pt idx="2">
                  <c:v>#N/A</c:v>
                </c:pt>
                <c:pt idx="3">
                  <c:v>1.38</c:v>
                </c:pt>
                <c:pt idx="4">
                  <c:v>#N/A</c:v>
                </c:pt>
                <c:pt idx="5">
                  <c:v>0</c:v>
                </c:pt>
                <c:pt idx="6">
                  <c:v>#N/A</c:v>
                </c:pt>
                <c:pt idx="7">
                  <c:v>0.25</c:v>
                </c:pt>
                <c:pt idx="8">
                  <c:v>#N/A</c:v>
                </c:pt>
                <c:pt idx="9">
                  <c:v>0.45</c:v>
                </c:pt>
              </c:numCache>
            </c:numRef>
          </c:val>
          <c:extLst>
            <c:ext xmlns:c16="http://schemas.microsoft.com/office/drawing/2014/chart" uri="{C3380CC4-5D6E-409C-BE32-E72D297353CC}">
              <c16:uniqueId val="{00000006-1CFC-4A01-94E1-CDD87E837B89}"/>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1.24</c:v>
                </c:pt>
                <c:pt idx="2">
                  <c:v>#N/A</c:v>
                </c:pt>
                <c:pt idx="3">
                  <c:v>1.87</c:v>
                </c:pt>
                <c:pt idx="4">
                  <c:v>#N/A</c:v>
                </c:pt>
                <c:pt idx="5">
                  <c:v>0.46</c:v>
                </c:pt>
                <c:pt idx="6">
                  <c:v>#N/A</c:v>
                </c:pt>
                <c:pt idx="7">
                  <c:v>0.09</c:v>
                </c:pt>
                <c:pt idx="8">
                  <c:v>#N/A</c:v>
                </c:pt>
                <c:pt idx="9">
                  <c:v>1.18</c:v>
                </c:pt>
              </c:numCache>
            </c:numRef>
          </c:val>
          <c:extLst>
            <c:ext xmlns:c16="http://schemas.microsoft.com/office/drawing/2014/chart" uri="{C3380CC4-5D6E-409C-BE32-E72D297353CC}">
              <c16:uniqueId val="{00000007-1CFC-4A01-94E1-CDD87E837B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0.95</c:v>
                </c:pt>
                <c:pt idx="2">
                  <c:v>#N/A</c:v>
                </c:pt>
                <c:pt idx="3">
                  <c:v>0.81</c:v>
                </c:pt>
                <c:pt idx="4">
                  <c:v>#N/A</c:v>
                </c:pt>
                <c:pt idx="5">
                  <c:v>0.47</c:v>
                </c:pt>
                <c:pt idx="6">
                  <c:v>#N/A</c:v>
                </c:pt>
                <c:pt idx="7">
                  <c:v>0.48</c:v>
                </c:pt>
                <c:pt idx="8">
                  <c:v>#N/A</c:v>
                </c:pt>
                <c:pt idx="9">
                  <c:v>5.98</c:v>
                </c:pt>
              </c:numCache>
            </c:numRef>
          </c:val>
          <c:extLst>
            <c:ext xmlns:c16="http://schemas.microsoft.com/office/drawing/2014/chart" uri="{C3380CC4-5D6E-409C-BE32-E72D297353CC}">
              <c16:uniqueId val="{00000008-1CFC-4A01-94E1-CDD87E837B89}"/>
            </c:ext>
          </c:extLst>
        </c:ser>
        <c:ser>
          <c:idx val="9"/>
          <c:order val="9"/>
          <c:tx>
            <c:strRef>
              <c:f>データシート!$A$36</c:f>
              <c:strCache>
                <c:ptCount val="1"/>
                <c:pt idx="0">
                  <c:v>阿南市水道事業会計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7.15</c:v>
                </c:pt>
                <c:pt idx="2">
                  <c:v>#N/A</c:v>
                </c:pt>
                <c:pt idx="3">
                  <c:v>8.15</c:v>
                </c:pt>
                <c:pt idx="4">
                  <c:v>#N/A</c:v>
                </c:pt>
                <c:pt idx="5">
                  <c:v>9.16</c:v>
                </c:pt>
                <c:pt idx="6">
                  <c:v>#N/A</c:v>
                </c:pt>
                <c:pt idx="7">
                  <c:v>9.93</c:v>
                </c:pt>
                <c:pt idx="8">
                  <c:v>#N/A</c:v>
                </c:pt>
                <c:pt idx="9">
                  <c:v>9.9600000000000009</c:v>
                </c:pt>
              </c:numCache>
            </c:numRef>
          </c:val>
          <c:extLst>
            <c:ext xmlns:c16="http://schemas.microsoft.com/office/drawing/2014/chart" uri="{C3380CC4-5D6E-409C-BE32-E72D297353CC}">
              <c16:uniqueId val="{00000009-1CFC-4A01-94E1-CDD87E837B89}"/>
            </c:ext>
          </c:extLst>
        </c:ser>
        <c:dLbls>
          <c:showLegendKey val="0"/>
          <c:showVal val="0"/>
          <c:showCatName val="0"/>
          <c:showSerName val="0"/>
          <c:showPercent val="0"/>
          <c:showBubbleSize val="0"/>
        </c:dLbls>
        <c:gapWidth val="150"/>
        <c:overlap val="100"/>
        <c:axId val="-1412683968"/>
        <c:axId val="-1412688864"/>
      </c:barChart>
      <c:catAx>
        <c:axId val="-14126839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412688864"/>
        <c:crosses val="autoZero"/>
        <c:auto val="1"/>
        <c:lblAlgn val="ctr"/>
        <c:lblOffset val="100"/>
        <c:tickLblSkip val="1"/>
        <c:noMultiLvlLbl val="0"/>
      </c:catAx>
      <c:valAx>
        <c:axId val="-141268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41268396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2594</c:v>
                </c:pt>
                <c:pt idx="5">
                  <c:v>2627</c:v>
                </c:pt>
                <c:pt idx="8">
                  <c:v>2648</c:v>
                </c:pt>
                <c:pt idx="11">
                  <c:v>2637</c:v>
                </c:pt>
                <c:pt idx="14">
                  <c:v>2731</c:v>
                </c:pt>
              </c:numCache>
            </c:numRef>
          </c:val>
          <c:extLst>
            <c:ext xmlns:c16="http://schemas.microsoft.com/office/drawing/2014/chart" uri="{C3380CC4-5D6E-409C-BE32-E72D297353CC}">
              <c16:uniqueId val="{00000000-4EE2-4FD3-A0EC-A5A6242D64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E2-4FD3-A0EC-A5A6242D64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E2-4FD3-A0EC-A5A6242D64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3-4EE2-4FD3-A0EC-A5A6242D64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411</c:v>
                </c:pt>
                <c:pt idx="3">
                  <c:v>393</c:v>
                </c:pt>
                <c:pt idx="6">
                  <c:v>392</c:v>
                </c:pt>
                <c:pt idx="9">
                  <c:v>419</c:v>
                </c:pt>
                <c:pt idx="12">
                  <c:v>404</c:v>
                </c:pt>
              </c:numCache>
            </c:numRef>
          </c:val>
          <c:extLst>
            <c:ext xmlns:c16="http://schemas.microsoft.com/office/drawing/2014/chart" uri="{C3380CC4-5D6E-409C-BE32-E72D297353CC}">
              <c16:uniqueId val="{00000004-4EE2-4FD3-A0EC-A5A6242D64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E2-4FD3-A0EC-A5A6242D64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E2-4FD3-A0EC-A5A6242D64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3159</c:v>
                </c:pt>
                <c:pt idx="3">
                  <c:v>3058</c:v>
                </c:pt>
                <c:pt idx="6">
                  <c:v>3157</c:v>
                </c:pt>
                <c:pt idx="9">
                  <c:v>3127</c:v>
                </c:pt>
                <c:pt idx="12">
                  <c:v>3273</c:v>
                </c:pt>
              </c:numCache>
            </c:numRef>
          </c:val>
          <c:extLst>
            <c:ext xmlns:c16="http://schemas.microsoft.com/office/drawing/2014/chart" uri="{C3380CC4-5D6E-409C-BE32-E72D297353CC}">
              <c16:uniqueId val="{00000007-4EE2-4FD3-A0EC-A5A6242D64AE}"/>
            </c:ext>
          </c:extLst>
        </c:ser>
        <c:dLbls>
          <c:showLegendKey val="0"/>
          <c:showVal val="0"/>
          <c:showCatName val="0"/>
          <c:showSerName val="0"/>
          <c:showPercent val="0"/>
          <c:showBubbleSize val="0"/>
        </c:dLbls>
        <c:gapWidth val="100"/>
        <c:overlap val="100"/>
        <c:axId val="-1412687776"/>
        <c:axId val="-1412687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977</c:v>
                </c:pt>
                <c:pt idx="2">
                  <c:v>#N/A</c:v>
                </c:pt>
                <c:pt idx="3">
                  <c:v>#N/A</c:v>
                </c:pt>
                <c:pt idx="4">
                  <c:v>825</c:v>
                </c:pt>
                <c:pt idx="5">
                  <c:v>#N/A</c:v>
                </c:pt>
                <c:pt idx="6">
                  <c:v>#N/A</c:v>
                </c:pt>
                <c:pt idx="7">
                  <c:v>902</c:v>
                </c:pt>
                <c:pt idx="8">
                  <c:v>#N/A</c:v>
                </c:pt>
                <c:pt idx="9">
                  <c:v>#N/A</c:v>
                </c:pt>
                <c:pt idx="10">
                  <c:v>910</c:v>
                </c:pt>
                <c:pt idx="11">
                  <c:v>#N/A</c:v>
                </c:pt>
                <c:pt idx="12">
                  <c:v>#N/A</c:v>
                </c:pt>
                <c:pt idx="13">
                  <c:v>946</c:v>
                </c:pt>
                <c:pt idx="14">
                  <c:v>#N/A</c:v>
                </c:pt>
              </c:numCache>
            </c:numRef>
          </c:val>
          <c:smooth val="0"/>
          <c:extLst>
            <c:ext xmlns:c16="http://schemas.microsoft.com/office/drawing/2014/chart" uri="{C3380CC4-5D6E-409C-BE32-E72D297353CC}">
              <c16:uniqueId val="{00000008-4EE2-4FD3-A0EC-A5A6242D64AE}"/>
            </c:ext>
          </c:extLst>
        </c:ser>
        <c:dLbls>
          <c:showLegendKey val="0"/>
          <c:showVal val="0"/>
          <c:showCatName val="0"/>
          <c:showSerName val="0"/>
          <c:showPercent val="0"/>
          <c:showBubbleSize val="0"/>
        </c:dLbls>
        <c:marker val="1"/>
        <c:smooth val="0"/>
        <c:axId val="-1412687776"/>
        <c:axId val="-1412687232"/>
      </c:lineChart>
      <c:catAx>
        <c:axId val="-14126877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412687232"/>
        <c:crosses val="autoZero"/>
        <c:auto val="1"/>
        <c:lblAlgn val="ctr"/>
        <c:lblOffset val="100"/>
        <c:tickLblSkip val="1"/>
        <c:noMultiLvlLbl val="0"/>
      </c:catAx>
      <c:valAx>
        <c:axId val="-141268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4126877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30235</c:v>
                </c:pt>
                <c:pt idx="5">
                  <c:v>30996</c:v>
                </c:pt>
                <c:pt idx="8">
                  <c:v>30661</c:v>
                </c:pt>
                <c:pt idx="11">
                  <c:v>30973</c:v>
                </c:pt>
                <c:pt idx="14">
                  <c:v>30761</c:v>
                </c:pt>
              </c:numCache>
            </c:numRef>
          </c:val>
          <c:extLst>
            <c:ext xmlns:c16="http://schemas.microsoft.com/office/drawing/2014/chart" uri="{C3380CC4-5D6E-409C-BE32-E72D297353CC}">
              <c16:uniqueId val="{00000000-C507-4188-8728-A717B30DF3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1306</c:v>
                </c:pt>
                <c:pt idx="5">
                  <c:v>1418</c:v>
                </c:pt>
                <c:pt idx="8">
                  <c:v>1329</c:v>
                </c:pt>
                <c:pt idx="11">
                  <c:v>1212</c:v>
                </c:pt>
                <c:pt idx="14">
                  <c:v>918</c:v>
                </c:pt>
              </c:numCache>
            </c:numRef>
          </c:val>
          <c:extLst>
            <c:ext xmlns:c16="http://schemas.microsoft.com/office/drawing/2014/chart" uri="{C3380CC4-5D6E-409C-BE32-E72D297353CC}">
              <c16:uniqueId val="{00000001-C507-4188-8728-A717B30DF3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19050</c:v>
                </c:pt>
                <c:pt idx="5">
                  <c:v>17467</c:v>
                </c:pt>
                <c:pt idx="8">
                  <c:v>17418</c:v>
                </c:pt>
                <c:pt idx="11">
                  <c:v>16998</c:v>
                </c:pt>
                <c:pt idx="14">
                  <c:v>18703</c:v>
                </c:pt>
              </c:numCache>
            </c:numRef>
          </c:val>
          <c:extLst>
            <c:ext xmlns:c16="http://schemas.microsoft.com/office/drawing/2014/chart" uri="{C3380CC4-5D6E-409C-BE32-E72D297353CC}">
              <c16:uniqueId val="{00000002-C507-4188-8728-A717B30DF3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07-4188-8728-A717B30DF3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07-4188-8728-A717B30DF3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573</c:v>
                </c:pt>
                <c:pt idx="3">
                  <c:v>570</c:v>
                </c:pt>
                <c:pt idx="6">
                  <c:v>568</c:v>
                </c:pt>
                <c:pt idx="9">
                  <c:v>0</c:v>
                </c:pt>
                <c:pt idx="12">
                  <c:v>0</c:v>
                </c:pt>
              </c:numCache>
            </c:numRef>
          </c:val>
          <c:extLst>
            <c:ext xmlns:c16="http://schemas.microsoft.com/office/drawing/2014/chart" uri="{C3380CC4-5D6E-409C-BE32-E72D297353CC}">
              <c16:uniqueId val="{00000005-C507-4188-8728-A717B30DF3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6053</c:v>
                </c:pt>
                <c:pt idx="3">
                  <c:v>5654</c:v>
                </c:pt>
                <c:pt idx="6">
                  <c:v>5436</c:v>
                </c:pt>
                <c:pt idx="9">
                  <c:v>5169</c:v>
                </c:pt>
                <c:pt idx="12">
                  <c:v>4964</c:v>
                </c:pt>
              </c:numCache>
            </c:numRef>
          </c:val>
          <c:extLst>
            <c:ext xmlns:c16="http://schemas.microsoft.com/office/drawing/2014/chart" uri="{C3380CC4-5D6E-409C-BE32-E72D297353CC}">
              <c16:uniqueId val="{00000006-C507-4188-8728-A717B30DF3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7-C507-4188-8728-A717B30DF3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5466</c:v>
                </c:pt>
                <c:pt idx="3">
                  <c:v>5283</c:v>
                </c:pt>
                <c:pt idx="6">
                  <c:v>5165</c:v>
                </c:pt>
                <c:pt idx="9">
                  <c:v>4833</c:v>
                </c:pt>
                <c:pt idx="12">
                  <c:v>4559</c:v>
                </c:pt>
              </c:numCache>
            </c:numRef>
          </c:val>
          <c:extLst>
            <c:ext xmlns:c16="http://schemas.microsoft.com/office/drawing/2014/chart" uri="{C3380CC4-5D6E-409C-BE32-E72D297353CC}">
              <c16:uniqueId val="{00000008-C507-4188-8728-A717B30DF3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07-4188-8728-A717B30DF3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34142</c:v>
                </c:pt>
                <c:pt idx="3">
                  <c:v>36250</c:v>
                </c:pt>
                <c:pt idx="6">
                  <c:v>36356</c:v>
                </c:pt>
                <c:pt idx="9">
                  <c:v>37379</c:v>
                </c:pt>
                <c:pt idx="12">
                  <c:v>38280</c:v>
                </c:pt>
              </c:numCache>
            </c:numRef>
          </c:val>
          <c:extLst>
            <c:ext xmlns:c16="http://schemas.microsoft.com/office/drawing/2014/chart" uri="{C3380CC4-5D6E-409C-BE32-E72D297353CC}">
              <c16:uniqueId val="{0000000A-C507-4188-8728-A717B30DF3BB}"/>
            </c:ext>
          </c:extLst>
        </c:ser>
        <c:dLbls>
          <c:showLegendKey val="0"/>
          <c:showVal val="0"/>
          <c:showCatName val="0"/>
          <c:showSerName val="0"/>
          <c:showPercent val="0"/>
          <c:showBubbleSize val="0"/>
        </c:dLbls>
        <c:gapWidth val="100"/>
        <c:overlap val="100"/>
        <c:axId val="-1412686688"/>
        <c:axId val="-836862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507-4188-8728-A717B30DF3BB}"/>
            </c:ext>
          </c:extLst>
        </c:ser>
        <c:dLbls>
          <c:showLegendKey val="0"/>
          <c:showVal val="0"/>
          <c:showCatName val="0"/>
          <c:showSerName val="0"/>
          <c:showPercent val="0"/>
          <c:showBubbleSize val="0"/>
        </c:dLbls>
        <c:marker val="1"/>
        <c:smooth val="0"/>
        <c:axId val="-1412686688"/>
        <c:axId val="-836862976"/>
      </c:lineChart>
      <c:catAx>
        <c:axId val="-14126866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836862976"/>
        <c:crosses val="autoZero"/>
        <c:auto val="1"/>
        <c:lblAlgn val="ctr"/>
        <c:lblOffset val="100"/>
        <c:tickLblSkip val="1"/>
        <c:noMultiLvlLbl val="0"/>
      </c:catAx>
      <c:valAx>
        <c:axId val="-83686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4126866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8933</c:v>
                </c:pt>
                <c:pt idx="1">
                  <c:v>8364</c:v>
                </c:pt>
                <c:pt idx="2">
                  <c:v>9258</c:v>
                </c:pt>
              </c:numCache>
            </c:numRef>
          </c:val>
          <c:extLst>
            <c:ext xmlns:c16="http://schemas.microsoft.com/office/drawing/2014/chart" uri="{C3380CC4-5D6E-409C-BE32-E72D297353CC}">
              <c16:uniqueId val="{00000000-F66A-4B5D-A64E-536DFC9C4A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3614</c:v>
                </c:pt>
                <c:pt idx="1">
                  <c:v>3570</c:v>
                </c:pt>
                <c:pt idx="2">
                  <c:v>4227</c:v>
                </c:pt>
              </c:numCache>
            </c:numRef>
          </c:val>
          <c:extLst>
            <c:ext xmlns:c16="http://schemas.microsoft.com/office/drawing/2014/chart" uri="{C3380CC4-5D6E-409C-BE32-E72D297353CC}">
              <c16:uniqueId val="{00000001-F66A-4B5D-A64E-536DFC9C4A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4928</c:v>
                </c:pt>
                <c:pt idx="1">
                  <c:v>6339</c:v>
                </c:pt>
                <c:pt idx="2">
                  <c:v>6417</c:v>
                </c:pt>
              </c:numCache>
            </c:numRef>
          </c:val>
          <c:extLst>
            <c:ext xmlns:c16="http://schemas.microsoft.com/office/drawing/2014/chart" uri="{C3380CC4-5D6E-409C-BE32-E72D297353CC}">
              <c16:uniqueId val="{00000002-F66A-4B5D-A64E-536DFC9C4AAA}"/>
            </c:ext>
          </c:extLst>
        </c:ser>
        <c:dLbls>
          <c:showLegendKey val="0"/>
          <c:showVal val="0"/>
          <c:showCatName val="0"/>
          <c:showSerName val="0"/>
          <c:showPercent val="0"/>
          <c:showBubbleSize val="0"/>
        </c:dLbls>
        <c:gapWidth val="120"/>
        <c:overlap val="100"/>
        <c:axId val="-836864608"/>
        <c:axId val="-836867328"/>
      </c:barChart>
      <c:catAx>
        <c:axId val="-83686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836867328"/>
        <c:crosses val="autoZero"/>
        <c:auto val="1"/>
        <c:lblAlgn val="ctr"/>
        <c:lblOffset val="100"/>
        <c:tickLblSkip val="1"/>
        <c:noMultiLvlLbl val="0"/>
      </c:catAx>
      <c:valAx>
        <c:axId val="-836867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8368646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{5B9F96D7-DD62-4904-A28A-4D7515BA8E06}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0F6-4C94-925C-5555456916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{9E04B670-5488-4DBC-9BE4-7C1E9987B8A0}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F6-4C94-925C-5555456916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{3F91B7AB-1668-46D1-9BFC-C2772CA99E0D}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F6-4C94-925C-5555456916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{55C427E3-CE50-4C51-874B-95E84651BC33}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F6-4C94-925C-5555456916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{DA735C00-1F43-43A9-B45C-1A6E0C991F6D}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F6-4C94-925C-55554569169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{0731708F-D0B1-4870-A375-F313C8241689}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0F6-4C94-925C-55554569169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{804949AC-E592-478C-82D8-9624F91E3476}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0F6-4C94-925C-55554569169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{21F250EA-427E-437C-9E08-15EC86FE2635}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0F6-4C94-925C-55554569169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{C612264B-0E16-4C68-884C-8577368195E2}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0F6-4C94-925C-5555456916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52</c:v>
                </c:pt>
                <c:pt idx="16">
                  <c:v>53.6</c:v>
                </c:pt>
                <c:pt idx="24">
                  <c:v>55.1</c:v>
                </c:pt>
                <c:pt idx="32">
                  <c:v>56.8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0F6-4C94-925C-5555456916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{0E1A5E19-DAA6-4503-B7FC-697A74814F12}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0F6-4C94-925C-5555456916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{46E722BC-A76A-43D3-B5AE-CCE77A828103}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F6-4C94-925C-5555456916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{E13C0B4E-80B3-4D4D-8C58-49940329C153}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F6-4C94-925C-5555456916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{CA35CFD7-0EFB-4B6A-AE91-1DD93A91BB84}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F6-4C94-925C-5555456916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{007AFF22-CFCF-4C7C-808B-1DEC5A67E94A}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F6-4C94-925C-55554569169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{53883130-E852-4343-8536-FEB154A97147}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0F6-4C94-925C-55554569169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{624CF3A8-48D1-42EC-AE9F-1C1489182426}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0F6-4C94-925C-55554569169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{720A2E38-EA57-4CC7-9B1B-C57A86CABE69}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0F6-4C94-925C-55554569169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{51757E7C-5A87-4A17-834A-81EB612A7B55}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0F6-4C94-925C-5555456916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62.4</c:v>
                </c:pt>
              </c:numCache>
            </c:numRef>
          </c:xVal>
          <c:yVal>
            <c:numRef>
              <c:f>公会計指標分析・財政指標組合せ分析表!$BP$55:$DC$55</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E0F6-4C94-925C-55554569169F}"/>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{85AE50BE-5335-408A-BD7A-60AF08127B5C}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163-4339-8F6A-95EACFBFEF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{462D5669-322C-41A9-81A1-A116BFE329CB}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63-4339-8F6A-95EACFBFEF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{C576D835-8E77-4F0C-9DFB-62806B9818E1}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63-4339-8F6A-95EACFBFEF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{75095DE8-8423-4BC8-BC5A-1626AC429D9C}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63-4339-8F6A-95EACFBFEF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{DA501835-72B5-4A97-9AE9-DD98099F8EF9}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63-4339-8F6A-95EACFBFEF5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{C1F9562D-289E-423A-85C5-B7A510729C95}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163-4339-8F6A-95EACFBFEF5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{87E4A864-76E6-4279-96C4-68170A6E2B8D}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163-4339-8F6A-95EACFBFEF5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{3BFC69F6-6934-4C91-B778-52C28D2BB5E2}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163-4339-8F6A-95EACFBFEF5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{77C9B804-A1D0-4AE4-AD1A-1D9C9C9E9E51}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163-4339-8F6A-95EACFBFEF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5.2</c:v>
                </c:pt>
                <c:pt idx="16">
                  <c:v>5.0999999999999996</c:v>
                </c:pt>
                <c:pt idx="24">
                  <c:v>4.9000000000000004</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163-4339-8F6A-95EACFBFEF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{A31737FA-FFD3-49C2-BFC6-058A135D02A8}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163-4339-8F6A-95EACFBFEF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{AEFCD243-875F-42A5-8CB5-4816BDE6B575}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63-4339-8F6A-95EACFBFEF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{B18EC534-5AFA-44D4-AA1C-D530887FE2AA}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63-4339-8F6A-95EACFBFEF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{F9460FA4-D753-41B3-9B4F-B6C0B90B89E8}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63-4339-8F6A-95EACFBFEF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{E3E3D035-C374-4DC8-80B5-A87AFCE9BC1E}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63-4339-8F6A-95EACFBFEF5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{7A26885E-323E-4A2D-BD96-C92959C20B0C}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163-4339-8F6A-95EACFBFEF5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{6894DD18-B772-4D60-9339-5635D823D26E}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163-4339-8F6A-95EACFBFEF5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{80EE33B4-3A67-4C44-8916-6FCD615197BE}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163-4339-8F6A-95EACFBFEF5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{57034793-4554-437E-95C1-45D597230F4E}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163-4339-8F6A-95EACFBFEF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6.6</c:v>
                </c:pt>
              </c:numCache>
            </c:numRef>
          </c:xVal>
          <c:yVal>
            <c:numRef>
              <c:f>公会計指標分析・財政指標組合せ分析表!$BP$77:$DC$77</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9163-4339-8F6A-95EACFBFEF50}"/>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徳島県阿南市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実質公債費比率については、平成19年度以降減少傾向であったが平成29年度から微増し令和２年度は4.9％、令和３年度では5.0％となり増加している。なお、類似団体平均より1.6ポイント下回っており、全国・県平均と比較しても依然として低水準にある。</a:t>
          </a:r>
        </a:p>
        <a:p>
          <a:r>
            <a:rPr kumimoji="1" lang="ja-JP" altLang="en-US" sz="1200">
              <a:latin typeface="ＭＳ ゴシック"/>
              <a:ea typeface="ＭＳ ゴシック"/>
            </a:rPr>
            <a:t>　既発債の定期償還に加えて高利残債の利率見直し交渉を積極的に行っていることや、交付税算入率の高い合併特例債を計画的に活用してきたことにより現在の水準に抑えらているものと分析している。</a:t>
          </a:r>
        </a:p>
        <a:p>
          <a:r>
            <a:rPr kumimoji="1" lang="ja-JP" altLang="en-US" sz="1200">
              <a:latin typeface="ＭＳ ゴシック"/>
              <a:ea typeface="ＭＳ ゴシック"/>
            </a:rPr>
            <a:t>　今後は、令和２年度で合併特例債の発行が終了し本来の対象事業における地方債の活用が増加し交付税算入公債費等が減少することが想定されるため実質公債費比率の悪化が懸念される。そのため慎重な財政計画の下、適量、適切な事業実施により各比率の改善に努める必要がある。</a:t>
          </a:r>
        </a:p>
        <a:p>
          <a:endParaRPr kumimoji="1" lang="ja-JP" altLang="en-US" sz="12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満期一括償還地方債の借入がなく満期一括償還地方債の償還の財源として積み立てていない。</a:t>
          </a:r>
          <a:endParaRPr kumimoji="1" lang="en-US" altLang="ja-JP" sz="1000">
            <a:latin typeface="ＭＳ ゴシック"/>
            <a:ea typeface="ＭＳ ゴシック"/>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徳島県阿南市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50">
              <a:latin typeface="ＭＳ ゴシック"/>
              <a:ea typeface="ＭＳ ゴシック"/>
            </a:rPr>
            <a:t>　将来負担額については、合併特例債を活用した基金積立や臨時財政対策債等の地方債の発行により地方債残高は増加したがその他の項目については減少している。</a:t>
          </a:r>
        </a:p>
        <a:p>
          <a:r>
            <a:rPr kumimoji="1" lang="ja-JP" altLang="en-US" sz="1250">
              <a:latin typeface="ＭＳ ゴシック"/>
              <a:ea typeface="ＭＳ ゴシック"/>
            </a:rPr>
            <a:t>　将来負担額に対し充当可能財源等は約18</a:t>
          </a:r>
          <a:r>
            <a:rPr kumimoji="1" lang="en-US" altLang="ja-JP" sz="1250">
              <a:latin typeface="ＭＳ ゴシック"/>
              <a:ea typeface="ＭＳ ゴシック"/>
            </a:rPr>
            <a:t>7</a:t>
          </a:r>
          <a:r>
            <a:rPr kumimoji="1" lang="ja-JP" altLang="en-US" sz="1250">
              <a:latin typeface="ＭＳ ゴシック"/>
              <a:ea typeface="ＭＳ ゴシック"/>
            </a:rPr>
            <a:t>億円(令和３年度末)充当可能基金を保有していること、交付税措置率の高い合併特例債等を優先的に活用してきたことなどから将来負担比率は生じていない。</a:t>
          </a:r>
        </a:p>
        <a:p>
          <a:r>
            <a:rPr kumimoji="1" lang="ja-JP" altLang="en-US" sz="1250">
              <a:latin typeface="ＭＳ ゴシック"/>
              <a:ea typeface="ＭＳ ゴシック"/>
            </a:rPr>
            <a:t>　また、退職手当負担(見込額)についても適正な定員管理により新規採用を最小限に留めていることなどから抑制されているが、今後は市税収入が景気に左右されやすく不安定であることや普通交付税の合併算定替が終了したことを鑑み財源不足を補い収支の均衡を保つための財政調整基金等からの繰入が想定されるためより一層の事務事業の効率化、適正化を図り歳出抑制に努めるとともに慎重な市債発行と基金運用に努め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徳島県阿南市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ＭＳ ゴシック"/>
              <a:ea typeface="ＭＳ ゴシック"/>
              <a:cs typeface="+mn-cs"/>
            </a:rPr>
            <a:t>新型コロナウイルス感染症に関する対策の実施に要する資金として「新型コロナウイルス感染症対策応援基金」を約</a:t>
          </a:r>
          <a:r>
            <a:rPr kumimoji="1" lang="en-US" altLang="ja-JP" sz="1100" b="0" i="0" baseline="0">
              <a:solidFill>
                <a:schemeClr val="dk1"/>
              </a:solidFill>
              <a:effectLst/>
              <a:latin typeface="ＭＳ ゴシック"/>
              <a:ea typeface="ＭＳ ゴシック"/>
              <a:cs typeface="+mn-cs"/>
            </a:rPr>
            <a:t>29</a:t>
          </a:r>
          <a:r>
            <a:rPr kumimoji="1" lang="ja-JP" altLang="ja-JP" sz="1100" b="0" i="0" baseline="0">
              <a:solidFill>
                <a:schemeClr val="dk1"/>
              </a:solidFill>
              <a:effectLst/>
              <a:latin typeface="ＭＳ ゴシック"/>
              <a:ea typeface="ＭＳ ゴシック"/>
              <a:cs typeface="+mn-cs"/>
            </a:rPr>
            <a:t>百万円取り崩す等したが、</a:t>
          </a:r>
          <a:r>
            <a:rPr kumimoji="1" lang="ja-JP" altLang="ja-JP" sz="1100">
              <a:solidFill>
                <a:schemeClr val="dk1"/>
              </a:solidFill>
              <a:effectLst/>
              <a:latin typeface="ＭＳ ゴシック"/>
              <a:ea typeface="ＭＳ ゴシック"/>
              <a:cs typeface="+mn-cs"/>
            </a:rPr>
            <a:t>財源調整のため財政調整基金を約</a:t>
          </a:r>
          <a:r>
            <a:rPr kumimoji="1" lang="en-US" altLang="ja-JP" sz="1100">
              <a:solidFill>
                <a:schemeClr val="dk1"/>
              </a:solidFill>
              <a:effectLst/>
              <a:latin typeface="ＭＳ ゴシック"/>
              <a:ea typeface="ＭＳ ゴシック"/>
              <a:cs typeface="+mn-cs"/>
            </a:rPr>
            <a:t>894</a:t>
          </a:r>
          <a:r>
            <a:rPr kumimoji="1" lang="ja-JP" altLang="ja-JP" sz="1100">
              <a:solidFill>
                <a:schemeClr val="dk1"/>
              </a:solidFill>
              <a:effectLst/>
              <a:latin typeface="ＭＳ ゴシック"/>
              <a:ea typeface="ＭＳ ゴシック"/>
              <a:cs typeface="+mn-cs"/>
            </a:rPr>
            <a:t>百万円、市債の償還財源のための減債基金を約</a:t>
          </a:r>
          <a:r>
            <a:rPr kumimoji="1" lang="en-US" altLang="ja-JP" sz="1100">
              <a:solidFill>
                <a:schemeClr val="dk1"/>
              </a:solidFill>
              <a:effectLst/>
              <a:latin typeface="ＭＳ ゴシック"/>
              <a:ea typeface="ＭＳ ゴシック"/>
              <a:cs typeface="+mn-cs"/>
            </a:rPr>
            <a:t>657</a:t>
          </a:r>
          <a:r>
            <a:rPr kumimoji="1" lang="ja-JP" altLang="ja-JP" sz="1100">
              <a:solidFill>
                <a:schemeClr val="dk1"/>
              </a:solidFill>
              <a:effectLst/>
              <a:latin typeface="ＭＳ ゴシック"/>
              <a:ea typeface="ＭＳ ゴシック"/>
              <a:cs typeface="+mn-cs"/>
            </a:rPr>
            <a:t>百万円、</a:t>
          </a:r>
          <a:r>
            <a:rPr kumimoji="1" lang="ja-JP" altLang="ja-JP" sz="1100" b="0" i="0" baseline="0">
              <a:solidFill>
                <a:schemeClr val="dk1"/>
              </a:solidFill>
              <a:effectLst/>
              <a:latin typeface="ＭＳ ゴシック"/>
              <a:ea typeface="ＭＳ ゴシック"/>
              <a:cs typeface="+mn-cs"/>
            </a:rPr>
            <a:t>基金運用から生ずる収益等により</a:t>
          </a:r>
          <a:r>
            <a:rPr kumimoji="1" lang="ja-JP" altLang="ja-JP" sz="1100">
              <a:solidFill>
                <a:schemeClr val="dk1"/>
              </a:solidFill>
              <a:effectLst/>
              <a:latin typeface="ＭＳ ゴシック"/>
              <a:ea typeface="ＭＳ ゴシック"/>
              <a:cs typeface="+mn-cs"/>
            </a:rPr>
            <a:t>積み立てたことで、基金全体としては約</a:t>
          </a:r>
          <a:r>
            <a:rPr kumimoji="1" lang="en-US" altLang="ja-JP" sz="1100">
              <a:solidFill>
                <a:schemeClr val="dk1"/>
              </a:solidFill>
              <a:effectLst/>
              <a:latin typeface="ＭＳ ゴシック"/>
              <a:ea typeface="ＭＳ ゴシック"/>
              <a:cs typeface="+mn-cs"/>
            </a:rPr>
            <a:t>1,629</a:t>
          </a:r>
          <a:r>
            <a:rPr kumimoji="1" lang="ja-JP" altLang="ja-JP" sz="1100">
              <a:solidFill>
                <a:schemeClr val="dk1"/>
              </a:solidFill>
              <a:effectLst/>
              <a:latin typeface="ＭＳ ゴシック"/>
              <a:ea typeface="ＭＳ ゴシック"/>
              <a:cs typeface="+mn-cs"/>
            </a:rPr>
            <a:t>百万円の増となった。</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　新市まちづくり計画に掲げる事業に充てていくことを目的として、平成</a:t>
          </a:r>
          <a:r>
            <a:rPr kumimoji="1" lang="en-US" altLang="ja-JP" sz="1100">
              <a:solidFill>
                <a:schemeClr val="dk1"/>
              </a:solidFill>
              <a:effectLst/>
              <a:latin typeface="ＭＳ ゴシック"/>
              <a:ea typeface="ＭＳ ゴシック"/>
              <a:cs typeface="+mn-cs"/>
            </a:rPr>
            <a:t>30</a:t>
          </a:r>
          <a:r>
            <a:rPr kumimoji="1" lang="ja-JP" altLang="ja-JP" sz="1100">
              <a:solidFill>
                <a:schemeClr val="dk1"/>
              </a:solidFill>
              <a:effectLst/>
              <a:latin typeface="ＭＳ ゴシック"/>
              <a:ea typeface="ＭＳ ゴシック"/>
              <a:cs typeface="+mn-cs"/>
            </a:rPr>
            <a:t>年度に合併特例債を活用した基金である「輝けあなんふるさと創造基金」を造成し、令和２年度に更に積み立てを行った。老朽化した公共施設の更新に係る費用や義務的経費が増大していること、大幅な税収増が見込めないことから、基金全体の額は今後減少していく見込みである。</a:t>
          </a:r>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100" b="0" i="0" baseline="0">
              <a:solidFill>
                <a:schemeClr val="dk1"/>
              </a:solidFill>
              <a:effectLst/>
              <a:latin typeface="ＭＳ ゴシック"/>
              <a:ea typeface="ＭＳ ゴシック"/>
              <a:cs typeface="+mn-cs"/>
            </a:rPr>
            <a:t>・輝けあなんふるさと創造基金：地域振興及び市民の一体感の醸成を図るために行うまちづくり事業に資する</a:t>
          </a:r>
          <a:r>
            <a:rPr kumimoji="1" lang="ja-JP" altLang="en-US" sz="1100" b="0" i="0" baseline="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・阿南市ごみ処理施設建設基金：</a:t>
          </a:r>
          <a:r>
            <a:rPr lang="ja-JP" altLang="ja-JP" sz="1100" b="0" i="0" baseline="0">
              <a:solidFill>
                <a:schemeClr val="dk1"/>
              </a:solidFill>
              <a:effectLst/>
              <a:latin typeface="ＭＳ ゴシック"/>
              <a:ea typeface="ＭＳ ゴシック"/>
              <a:cs typeface="+mn-cs"/>
            </a:rPr>
            <a:t>ごみ処理施設の建設及び解体に要する経費の財源に充てる</a:t>
          </a:r>
          <a:r>
            <a:rPr lang="ja-JP" altLang="en-US" sz="1100" b="0" i="0" baseline="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・新型コロナウイルス感染症対策応援基金：</a:t>
          </a:r>
          <a:r>
            <a:rPr lang="ja-JP" altLang="ja-JP" sz="1100" b="0" i="0" baseline="0">
              <a:solidFill>
                <a:schemeClr val="dk1"/>
              </a:solidFill>
              <a:effectLst/>
              <a:latin typeface="ＭＳ ゴシック"/>
              <a:ea typeface="ＭＳ ゴシック"/>
              <a:cs typeface="+mn-cs"/>
            </a:rPr>
            <a:t>新型コロナウイルス感染症に関する対策の実施に要する経費の財源に充てるため</a:t>
          </a:r>
          <a:r>
            <a:rPr lang="ja-JP" altLang="en-US" sz="1100" b="0" i="0" baseline="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・阿南市ふるさと阿南応援事業基金：</a:t>
          </a:r>
          <a:r>
            <a:rPr lang="ja-JP" altLang="ja-JP" sz="1100" b="0" i="0" baseline="0">
              <a:solidFill>
                <a:schemeClr val="dk1"/>
              </a:solidFill>
              <a:effectLst/>
              <a:latin typeface="ＭＳ ゴシック"/>
              <a:ea typeface="ＭＳ ゴシック"/>
              <a:cs typeface="+mn-cs"/>
            </a:rPr>
            <a:t>ふるさと阿南応援事業寄附金を阿南</a:t>
          </a:r>
          <a:r>
            <a:rPr lang="en-US" altLang="ja-JP" sz="1100" b="0" i="0" baseline="0">
              <a:solidFill>
                <a:schemeClr val="dk1"/>
              </a:solidFill>
              <a:effectLst/>
              <a:latin typeface="ＭＳ ゴシック"/>
              <a:ea typeface="ＭＳ ゴシック"/>
              <a:cs typeface="+mn-cs"/>
            </a:rPr>
            <a:t>SUP</a:t>
          </a:r>
          <a:r>
            <a:rPr lang="ja-JP" altLang="ja-JP" sz="1100" b="0" i="0" baseline="0">
              <a:solidFill>
                <a:schemeClr val="dk1"/>
              </a:solidFill>
              <a:effectLst/>
              <a:latin typeface="ＭＳ ゴシック"/>
              <a:ea typeface="ＭＳ ゴシック"/>
              <a:cs typeface="+mn-cs"/>
            </a:rPr>
            <a:t>タウンプロジェクトの推進に関する事業、関係人口の創出・拡大・深化に関する事業、環境保全に関する事業、観光振興に関する事業、創業支援に関する事業、その寄附をした者が特に指定する事項で、市長が認める事業の財源に充てる</a:t>
          </a:r>
          <a:r>
            <a:rPr lang="ja-JP" altLang="en-US" sz="1100" b="0" i="0" baseline="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100" b="0" i="0" baseline="0">
              <a:solidFill>
                <a:schemeClr val="dk1"/>
              </a:solidFill>
              <a:effectLst/>
              <a:latin typeface="ＭＳ ゴシック"/>
              <a:ea typeface="ＭＳ ゴシック"/>
              <a:cs typeface="+mn-cs"/>
            </a:rPr>
            <a:t>・輝けあなんふるさと創造基金：地域振興及び市民の一体感の醸成を図るために行うまちづくり事業に要する経費に約９百万円取崩し、財産収入等を約５百万円積立</a:t>
          </a:r>
          <a:r>
            <a:rPr kumimoji="1" lang="ja-JP" altLang="en-US" sz="1100" b="0" i="0" baseline="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・新型コロナウイルス感染症対策応援基金：新型コロナウイルス感染症に関する対策の実施に要する経費に約</a:t>
          </a:r>
          <a:r>
            <a:rPr kumimoji="1" lang="en-US" altLang="ja-JP" sz="1100" b="0" i="0" baseline="0">
              <a:solidFill>
                <a:schemeClr val="dk1"/>
              </a:solidFill>
              <a:effectLst/>
              <a:latin typeface="ＭＳ ゴシック"/>
              <a:ea typeface="ＭＳ ゴシック"/>
              <a:cs typeface="+mn-cs"/>
            </a:rPr>
            <a:t>29</a:t>
          </a:r>
          <a:r>
            <a:rPr kumimoji="1" lang="ja-JP" altLang="ja-JP" sz="1100" b="0" i="0" baseline="0">
              <a:solidFill>
                <a:schemeClr val="dk1"/>
              </a:solidFill>
              <a:effectLst/>
              <a:latin typeface="ＭＳ ゴシック"/>
              <a:ea typeface="ＭＳ ゴシック"/>
              <a:cs typeface="+mn-cs"/>
            </a:rPr>
            <a:t>百万円取崩し、財産収入等を約２百万円積立</a:t>
          </a:r>
          <a:r>
            <a:rPr kumimoji="1" lang="ja-JP" altLang="en-US" sz="1100" b="0" i="0" baseline="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・阿南市ごみ処理施設建設基金：クリーンセンター解体に要する経費に約６百万円取崩し、財産収入等を約９百万円積立</a:t>
          </a:r>
          <a:r>
            <a:rPr kumimoji="1" lang="ja-JP" altLang="en-US" sz="1100" b="0" i="0" baseline="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・阿南市ふるさと阿南応援事業基金：環境保全や観光振興などの事業に要する経費に約９百万円取崩し、阿南応援事業寄附金等を活用して約</a:t>
          </a:r>
          <a:r>
            <a:rPr kumimoji="1" lang="en-US" altLang="ja-JP" sz="1100" b="0" i="0" baseline="0">
              <a:solidFill>
                <a:schemeClr val="dk1"/>
              </a:solidFill>
              <a:effectLst/>
              <a:latin typeface="ＭＳ ゴシック"/>
              <a:ea typeface="ＭＳ ゴシック"/>
              <a:cs typeface="+mn-cs"/>
            </a:rPr>
            <a:t>82</a:t>
          </a:r>
          <a:r>
            <a:rPr kumimoji="1" lang="ja-JP" altLang="ja-JP" sz="1100" b="0" i="0" baseline="0">
              <a:solidFill>
                <a:schemeClr val="dk1"/>
              </a:solidFill>
              <a:effectLst/>
              <a:latin typeface="ＭＳ ゴシック"/>
              <a:ea typeface="ＭＳ ゴシック"/>
              <a:cs typeface="+mn-cs"/>
            </a:rPr>
            <a:t>百万円積立</a:t>
          </a:r>
          <a:r>
            <a:rPr kumimoji="1" lang="ja-JP" altLang="en-US" sz="1100" b="0" i="0" baseline="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100" b="0" i="0" baseline="0">
              <a:solidFill>
                <a:schemeClr val="dk1"/>
              </a:solidFill>
              <a:effectLst/>
              <a:latin typeface="ＭＳ ゴシック"/>
              <a:ea typeface="ＭＳ ゴシック"/>
              <a:cs typeface="+mn-cs"/>
            </a:rPr>
            <a:t>・阿南市ごみ処理施設建設基金：クリーンセンター解体に関する経費に活用予定</a:t>
          </a:r>
          <a:r>
            <a:rPr kumimoji="1" lang="ja-JP" altLang="en-US" sz="1100" b="0" i="0" baseline="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pPr eaLnBrk="1" fontAlgn="auto" latinLnBrk="0" hangingPunct="1"/>
          <a:r>
            <a:rPr lang="ja-JP" altLang="ja-JP" sz="1100" b="0" i="0" baseline="0">
              <a:solidFill>
                <a:schemeClr val="dk1"/>
              </a:solidFill>
              <a:effectLst/>
              <a:latin typeface="ＭＳ ゴシック"/>
              <a:ea typeface="ＭＳ ゴシック"/>
              <a:cs typeface="+mn-cs"/>
            </a:rPr>
            <a:t>・</a:t>
          </a:r>
          <a:r>
            <a:rPr kumimoji="1" lang="ja-JP" altLang="ja-JP" sz="1100" b="0" i="0" baseline="0">
              <a:solidFill>
                <a:schemeClr val="dk1"/>
              </a:solidFill>
              <a:effectLst/>
              <a:latin typeface="ＭＳ ゴシック"/>
              <a:ea typeface="ＭＳ ゴシック"/>
              <a:cs typeface="+mn-cs"/>
            </a:rPr>
            <a:t>新型コロナウイルス感染症対策応援基金：新型コロナウイルス感染症に関する対策の実施に要する経費に充てる予定。</a:t>
          </a:r>
          <a:endParaRPr lang="ja-JP" altLang="ja-JP" sz="1400">
            <a:effectLst/>
            <a:latin typeface="ＭＳ ゴシック"/>
            <a:ea typeface="ＭＳ ゴシック"/>
          </a:endParaRPr>
        </a:p>
        <a:p>
          <a:pPr eaLnBrk="1" fontAlgn="auto" latinLnBrk="0" hangingPunct="1"/>
          <a:r>
            <a:rPr kumimoji="1" lang="ja-JP" altLang="ja-JP" sz="1100" b="0" i="0" baseline="0">
              <a:solidFill>
                <a:schemeClr val="dk1"/>
              </a:solidFill>
              <a:effectLst/>
              <a:latin typeface="ＭＳ ゴシック"/>
              <a:ea typeface="ＭＳ ゴシック"/>
              <a:cs typeface="+mn-cs"/>
            </a:rPr>
            <a:t>・阿南市ふるさと阿南応援事業基金：環境保全や観光振興などの事業に要する経費に充てる予定</a:t>
          </a:r>
          <a:r>
            <a:rPr kumimoji="1" lang="ja-JP" altLang="en-US" sz="1100" b="0" i="0" baseline="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基金運用から生ずる収益</a:t>
          </a:r>
          <a:r>
            <a:rPr kumimoji="1" lang="ja-JP" altLang="en-US" sz="1100">
              <a:solidFill>
                <a:schemeClr val="dk1"/>
              </a:solidFill>
              <a:effectLst/>
              <a:latin typeface="ＭＳ ゴシック"/>
              <a:ea typeface="ＭＳ ゴシック"/>
              <a:cs typeface="+mn-cs"/>
            </a:rPr>
            <a:t>及び法人市民税等の増加による財源調整を行ったことにより</a:t>
          </a:r>
          <a:r>
            <a:rPr kumimoji="1" lang="ja-JP" altLang="ja-JP" sz="1100">
              <a:solidFill>
                <a:schemeClr val="dk1"/>
              </a:solidFill>
              <a:effectLst/>
              <a:latin typeface="ＭＳ ゴシック"/>
              <a:ea typeface="ＭＳ ゴシック"/>
              <a:cs typeface="+mn-cs"/>
            </a:rPr>
            <a:t>増加</a:t>
          </a:r>
          <a:r>
            <a:rPr kumimoji="1" lang="ja-JP" altLang="en-US" sz="1100">
              <a:solidFill>
                <a:schemeClr val="dk1"/>
              </a:solidFill>
              <a:effectLst/>
              <a:latin typeface="ＭＳ ゴシック"/>
              <a:ea typeface="ＭＳ ゴシック"/>
              <a:cs typeface="+mn-cs"/>
            </a:rPr>
            <a:t>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・老朽化施設の更新費用、扶助費等義務的経費などが年々増加することが見込まれるため、残高は減少していくことが想定される。　</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・災害の備え等を考慮しつつ、必要事業をしゅん別し、効果的に取り崩し・積み立てを行う。</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ＭＳ ゴシック"/>
              <a:ea typeface="ＭＳ ゴシック"/>
              <a:cs typeface="+mn-cs"/>
            </a:rPr>
            <a:t>・基金運用から生ずる収益</a:t>
          </a:r>
          <a:r>
            <a:rPr kumimoji="1" lang="ja-JP" altLang="en-US" sz="1100" b="0" i="0" baseline="0">
              <a:solidFill>
                <a:schemeClr val="dk1"/>
              </a:solidFill>
              <a:effectLst/>
              <a:latin typeface="ＭＳ ゴシック"/>
              <a:ea typeface="ＭＳ ゴシック"/>
              <a:cs typeface="+mn-cs"/>
            </a:rPr>
            <a:t>や普通交付税再算定による臨時財政対策債償還基金費</a:t>
          </a:r>
          <a:r>
            <a:rPr kumimoji="1" lang="ja-JP" altLang="ja-JP" sz="1100" b="0" i="0" baseline="0">
              <a:solidFill>
                <a:schemeClr val="dk1"/>
              </a:solidFill>
              <a:effectLst/>
              <a:latin typeface="ＭＳ ゴシック"/>
              <a:ea typeface="ＭＳ ゴシック"/>
              <a:cs typeface="+mn-cs"/>
            </a:rPr>
            <a:t>を積み立てたことによ</a:t>
          </a:r>
          <a:r>
            <a:rPr kumimoji="1" lang="ja-JP" altLang="en-US" sz="1100" b="0" i="0" baseline="0">
              <a:solidFill>
                <a:schemeClr val="dk1"/>
              </a:solidFill>
              <a:effectLst/>
              <a:latin typeface="ＭＳ ゴシック"/>
              <a:ea typeface="ＭＳ ゴシック"/>
              <a:cs typeface="+mn-cs"/>
            </a:rPr>
            <a:t>り</a:t>
          </a:r>
          <a:r>
            <a:rPr kumimoji="1" lang="ja-JP" altLang="ja-JP" sz="1100" b="0" i="0" baseline="0">
              <a:solidFill>
                <a:schemeClr val="dk1"/>
              </a:solidFill>
              <a:effectLst/>
              <a:latin typeface="ＭＳ ゴシック"/>
              <a:ea typeface="ＭＳ ゴシック"/>
              <a:cs typeface="+mn-cs"/>
            </a:rPr>
            <a:t>増加</a:t>
          </a:r>
          <a:r>
            <a:rPr kumimoji="1" lang="ja-JP" altLang="en-US" sz="1100" b="0" i="0" baseline="0">
              <a:solidFill>
                <a:schemeClr val="dk1"/>
              </a:solidFill>
              <a:effectLst/>
              <a:latin typeface="ＭＳ ゴシック"/>
              <a:ea typeface="ＭＳ ゴシック"/>
              <a:cs typeface="+mn-cs"/>
            </a:rPr>
            <a:t>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ＭＳ ゴシック"/>
              <a:ea typeface="ＭＳ ゴシック"/>
              <a:cs typeface="+mn-cs"/>
            </a:rPr>
            <a:t>・今後も</a:t>
          </a:r>
          <a:r>
            <a:rPr lang="ja-JP" altLang="ja-JP" sz="1100" b="0" i="0" baseline="0">
              <a:solidFill>
                <a:schemeClr val="dk1"/>
              </a:solidFill>
              <a:effectLst/>
              <a:latin typeface="ＭＳ ゴシック"/>
              <a:ea typeface="ＭＳ ゴシック"/>
              <a:cs typeface="+mn-cs"/>
            </a:rPr>
            <a:t>市債の償還及び適正な管理に必要な財源を確保するため、計画的に積み立てる。</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70,785
70,457
279.25
37,732,106
36,266,832
1,297,409
21,442,753
38,279,920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有形固定資産減価償却率は類似団体、全国平均及び県平均を下回っているが、多数の公共施設が耐用年数を迎えつつある状況を踏まえ、平成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年３月に、平成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年度から令和８年度までの</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年間を計画期間とする「阿南市公共施設等総合管理計画」を策定し、健全で持続可能な行政運営を行っていくため、計画的な施設の更新・維持に努めることとしている。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5" name="直線コネクタ 7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7" name="直線コネクタ 7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0"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122978</xdr:rowOff>
    </xdr:from>
    <xdr:to>
      <xdr:col>23</xdr:col>
      <xdr:colOff>136525</xdr:colOff>
      <xdr:row>30</xdr:row>
      <xdr:rowOff>53128</xdr:rowOff>
    </xdr:to>
    <xdr:sp macro="" textlink="">
      <xdr:nvSpPr>
        <xdr:cNvPr id="91" name="楕円 90"/>
        <xdr:cNvSpPr/>
      </xdr:nvSpPr>
      <xdr:spPr>
        <a:xfrm>
          <a:off x="47117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145855</xdr:rowOff>
    </xdr:from>
    <xdr:ext cx="405111" cy="259045"/>
    <xdr:sp macro="" textlink="">
      <xdr:nvSpPr>
        <xdr:cNvPr id="92" name="有形固定資産減価償却率該当値テキスト"/>
        <xdr:cNvSpPr txBox="1"/>
      </xdr:nvSpPr>
      <xdr:spPr>
        <a:xfrm>
          <a:off x="4813300" y="5717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61807</xdr:rowOff>
    </xdr:from>
    <xdr:to>
      <xdr:col>19</xdr:col>
      <xdr:colOff>187325</xdr:colOff>
      <xdr:row>29</xdr:row>
      <xdr:rowOff>163407</xdr:rowOff>
    </xdr:to>
    <xdr:sp macro="" textlink="">
      <xdr:nvSpPr>
        <xdr:cNvPr id="93" name="楕円 92"/>
        <xdr:cNvSpPr/>
      </xdr:nvSpPr>
      <xdr:spPr>
        <a:xfrm>
          <a:off x="4000500" y="58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112607</xdr:rowOff>
    </xdr:from>
    <xdr:to>
      <xdr:col>23</xdr:col>
      <xdr:colOff>85725</xdr:colOff>
      <xdr:row>30</xdr:row>
      <xdr:rowOff>2328</xdr:rowOff>
    </xdr:to>
    <xdr:cxnSp macro="">
      <xdr:nvCxnSpPr>
        <xdr:cNvPr id="94" name="直線コネクタ 93"/>
        <xdr:cNvCxnSpPr/>
      </xdr:nvCxnSpPr>
      <xdr:spPr>
        <a:xfrm>
          <a:off x="4051300" y="585618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7832</xdr:rowOff>
    </xdr:from>
    <xdr:to>
      <xdr:col>15</xdr:col>
      <xdr:colOff>187325</xdr:colOff>
      <xdr:row>29</xdr:row>
      <xdr:rowOff>109432</xdr:rowOff>
    </xdr:to>
    <xdr:sp macro="" textlink="">
      <xdr:nvSpPr>
        <xdr:cNvPr id="95" name="楕円 94"/>
        <xdr:cNvSpPr/>
      </xdr:nvSpPr>
      <xdr:spPr>
        <a:xfrm>
          <a:off x="3238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58632</xdr:rowOff>
    </xdr:from>
    <xdr:to>
      <xdr:col>19</xdr:col>
      <xdr:colOff>136525</xdr:colOff>
      <xdr:row>29</xdr:row>
      <xdr:rowOff>112607</xdr:rowOff>
    </xdr:to>
    <xdr:cxnSp macro="">
      <xdr:nvCxnSpPr>
        <xdr:cNvPr id="96" name="直線コネクタ 95"/>
        <xdr:cNvCxnSpPr/>
      </xdr:nvCxnSpPr>
      <xdr:spPr>
        <a:xfrm>
          <a:off x="3289300" y="580220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121708</xdr:rowOff>
    </xdr:from>
    <xdr:to>
      <xdr:col>11</xdr:col>
      <xdr:colOff>187325</xdr:colOff>
      <xdr:row>29</xdr:row>
      <xdr:rowOff>51858</xdr:rowOff>
    </xdr:to>
    <xdr:sp macro="" textlink="">
      <xdr:nvSpPr>
        <xdr:cNvPr id="97" name="楕円 96"/>
        <xdr:cNvSpPr/>
      </xdr:nvSpPr>
      <xdr:spPr>
        <a:xfrm>
          <a:off x="24765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1058</xdr:rowOff>
    </xdr:from>
    <xdr:to>
      <xdr:col>15</xdr:col>
      <xdr:colOff>136525</xdr:colOff>
      <xdr:row>29</xdr:row>
      <xdr:rowOff>58632</xdr:rowOff>
    </xdr:to>
    <xdr:cxnSp macro="">
      <xdr:nvCxnSpPr>
        <xdr:cNvPr id="98" name="直線コネクタ 97"/>
        <xdr:cNvCxnSpPr/>
      </xdr:nvCxnSpPr>
      <xdr:spPr>
        <a:xfrm>
          <a:off x="2527300" y="574463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78528</xdr:rowOff>
    </xdr:from>
    <xdr:to>
      <xdr:col>7</xdr:col>
      <xdr:colOff>187325</xdr:colOff>
      <xdr:row>29</xdr:row>
      <xdr:rowOff>8678</xdr:rowOff>
    </xdr:to>
    <xdr:sp macro="" textlink="">
      <xdr:nvSpPr>
        <xdr:cNvPr id="99" name="楕円 98"/>
        <xdr:cNvSpPr/>
      </xdr:nvSpPr>
      <xdr:spPr>
        <a:xfrm>
          <a:off x="1714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129328</xdr:rowOff>
    </xdr:from>
    <xdr:to>
      <xdr:col>11</xdr:col>
      <xdr:colOff>136525</xdr:colOff>
      <xdr:row>29</xdr:row>
      <xdr:rowOff>1058</xdr:rowOff>
    </xdr:to>
    <xdr:cxnSp macro="">
      <xdr:nvCxnSpPr>
        <xdr:cNvPr id="100" name="直線コネクタ 99"/>
        <xdr:cNvCxnSpPr/>
      </xdr:nvCxnSpPr>
      <xdr:spPr>
        <a:xfrm>
          <a:off x="1765300" y="570145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101" name="n_1aveValue有形固定資産減価償却率"/>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8484</xdr:rowOff>
    </xdr:from>
    <xdr:ext cx="405111" cy="259045"/>
    <xdr:sp macro="" textlink="">
      <xdr:nvSpPr>
        <xdr:cNvPr id="105" name="n_1mainValue有形固定資産減価償却率"/>
        <xdr:cNvSpPr txBox="1"/>
      </xdr:nvSpPr>
      <xdr:spPr>
        <a:xfrm>
          <a:off x="3836044" y="558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125959</xdr:rowOff>
    </xdr:from>
    <xdr:ext cx="405111" cy="259045"/>
    <xdr:sp macro="" textlink="">
      <xdr:nvSpPr>
        <xdr:cNvPr id="106" name="n_2mainValue有形固定資産減価償却率"/>
        <xdr:cNvSpPr txBox="1"/>
      </xdr:nvSpPr>
      <xdr:spPr>
        <a:xfrm>
          <a:off x="3086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68385</xdr:rowOff>
    </xdr:from>
    <xdr:ext cx="405111" cy="259045"/>
    <xdr:sp macro="" textlink="">
      <xdr:nvSpPr>
        <xdr:cNvPr id="107" name="n_3mainValue有形固定資産減価償却率"/>
        <xdr:cNvSpPr txBox="1"/>
      </xdr:nvSpPr>
      <xdr:spPr>
        <a:xfrm>
          <a:off x="2324744" y="546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25205</xdr:rowOff>
    </xdr:from>
    <xdr:ext cx="405111" cy="259045"/>
    <xdr:sp macro="" textlink="">
      <xdr:nvSpPr>
        <xdr:cNvPr id="108" name="n_4mainValue有形固定資産減価償却率"/>
        <xdr:cNvSpPr txBox="1"/>
      </xdr:nvSpPr>
      <xdr:spPr>
        <a:xfrm>
          <a:off x="1562744" y="542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債務償還比率は類似団体及び全国平均を下回って</a:t>
          </a:r>
          <a:r>
            <a:rPr kumimoji="1" lang="ja-JP" altLang="en-US" sz="900">
              <a:solidFill>
                <a:schemeClr val="dk1"/>
              </a:solidFill>
              <a:effectLst/>
              <a:latin typeface="+mn-lt"/>
              <a:ea typeface="+mn-ea"/>
              <a:cs typeface="+mn-cs"/>
            </a:rPr>
            <a:t>おり、昨年の同指標と比較すると</a:t>
          </a:r>
          <a:r>
            <a:rPr kumimoji="1" lang="en-US" altLang="ja-JP" sz="900">
              <a:solidFill>
                <a:schemeClr val="dk1"/>
              </a:solidFill>
              <a:effectLst/>
              <a:latin typeface="+mn-lt"/>
              <a:ea typeface="+mn-ea"/>
              <a:cs typeface="+mn-cs"/>
            </a:rPr>
            <a:t>235.7</a:t>
          </a:r>
          <a:r>
            <a:rPr kumimoji="1" lang="ja-JP" altLang="en-US" sz="900">
              <a:solidFill>
                <a:schemeClr val="dk1"/>
              </a:solidFill>
              <a:effectLst/>
              <a:latin typeface="+mn-lt"/>
              <a:ea typeface="+mn-ea"/>
              <a:cs typeface="+mn-cs"/>
            </a:rPr>
            <a:t>％と大幅に低下した。地方消費税交付金や市税全体の増加により経常一般財源等が増加し、分母が増加した。公営企業債等繰入見込額が減少、さらに財政調整基金や減債基金残高の増加により、充当可能財源等が増加し分子が大きく減少した。分母が増加し分子が大きく減少したため、債務償還比率が大幅に低下した。</a:t>
          </a:r>
          <a:r>
            <a:rPr kumimoji="1" lang="ja-JP" altLang="ja-JP" sz="900">
              <a:solidFill>
                <a:schemeClr val="dk1"/>
              </a:solidFill>
              <a:effectLst/>
              <a:latin typeface="+mn-lt"/>
              <a:ea typeface="+mn-ea"/>
              <a:cs typeface="+mn-cs"/>
            </a:rPr>
            <a:t>「第</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次阿南市総合計画」の理念に沿って施策・事業の精査を行い、市債残高の抑制を図るなど、財政の健全化に努めていく。</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9" name="直線コネクタ 13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4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41" name="直線コネクタ 14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4" name="債務償還比率平均値テキスト"/>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5" name="フローチャート: 判断 14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37184</xdr:rowOff>
    </xdr:from>
    <xdr:to>
      <xdr:col>76</xdr:col>
      <xdr:colOff>73025</xdr:colOff>
      <xdr:row>29</xdr:row>
      <xdr:rowOff>138784</xdr:rowOff>
    </xdr:to>
    <xdr:sp macro="" textlink="">
      <xdr:nvSpPr>
        <xdr:cNvPr id="155" name="楕円 154"/>
        <xdr:cNvSpPr/>
      </xdr:nvSpPr>
      <xdr:spPr>
        <a:xfrm>
          <a:off x="14744700" y="57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60061</xdr:rowOff>
    </xdr:from>
    <xdr:ext cx="469744" cy="259045"/>
    <xdr:sp macro="" textlink="">
      <xdr:nvSpPr>
        <xdr:cNvPr id="156" name="債務償還比率該当値テキスト"/>
        <xdr:cNvSpPr txBox="1"/>
      </xdr:nvSpPr>
      <xdr:spPr>
        <a:xfrm>
          <a:off x="14846300" y="563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57767</xdr:rowOff>
    </xdr:from>
    <xdr:to>
      <xdr:col>72</xdr:col>
      <xdr:colOff>123825</xdr:colOff>
      <xdr:row>31</xdr:row>
      <xdr:rowOff>159367</xdr:rowOff>
    </xdr:to>
    <xdr:sp macro="" textlink="">
      <xdr:nvSpPr>
        <xdr:cNvPr id="157" name="楕円 156"/>
        <xdr:cNvSpPr/>
      </xdr:nvSpPr>
      <xdr:spPr>
        <a:xfrm>
          <a:off x="14033500" y="614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87984</xdr:rowOff>
    </xdr:from>
    <xdr:to>
      <xdr:col>76</xdr:col>
      <xdr:colOff>22225</xdr:colOff>
      <xdr:row>31</xdr:row>
      <xdr:rowOff>108567</xdr:rowOff>
    </xdr:to>
    <xdr:cxnSp macro="">
      <xdr:nvCxnSpPr>
        <xdr:cNvPr id="158" name="直線コネクタ 157"/>
        <xdr:cNvCxnSpPr/>
      </xdr:nvCxnSpPr>
      <xdr:spPr>
        <a:xfrm flipV="1">
          <a:off x="14084300" y="5831559"/>
          <a:ext cx="711200" cy="36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33555</xdr:rowOff>
    </xdr:from>
    <xdr:to>
      <xdr:col>68</xdr:col>
      <xdr:colOff>123825</xdr:colOff>
      <xdr:row>31</xdr:row>
      <xdr:rowOff>135155</xdr:rowOff>
    </xdr:to>
    <xdr:sp macro="" textlink="">
      <xdr:nvSpPr>
        <xdr:cNvPr id="159" name="楕円 158"/>
        <xdr:cNvSpPr/>
      </xdr:nvSpPr>
      <xdr:spPr>
        <a:xfrm>
          <a:off x="13271500" y="61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84355</xdr:rowOff>
    </xdr:from>
    <xdr:to>
      <xdr:col>72</xdr:col>
      <xdr:colOff>73025</xdr:colOff>
      <xdr:row>31</xdr:row>
      <xdr:rowOff>108567</xdr:rowOff>
    </xdr:to>
    <xdr:cxnSp macro="">
      <xdr:nvCxnSpPr>
        <xdr:cNvPr id="160" name="直線コネクタ 159"/>
        <xdr:cNvCxnSpPr/>
      </xdr:nvCxnSpPr>
      <xdr:spPr>
        <a:xfrm>
          <a:off x="13322300" y="6170830"/>
          <a:ext cx="762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146404</xdr:rowOff>
    </xdr:from>
    <xdr:to>
      <xdr:col>64</xdr:col>
      <xdr:colOff>123825</xdr:colOff>
      <xdr:row>31</xdr:row>
      <xdr:rowOff>76554</xdr:rowOff>
    </xdr:to>
    <xdr:sp macro="" textlink="">
      <xdr:nvSpPr>
        <xdr:cNvPr id="161" name="楕円 160"/>
        <xdr:cNvSpPr/>
      </xdr:nvSpPr>
      <xdr:spPr>
        <a:xfrm>
          <a:off x="12509500" y="60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25754</xdr:rowOff>
    </xdr:from>
    <xdr:to>
      <xdr:col>68</xdr:col>
      <xdr:colOff>73025</xdr:colOff>
      <xdr:row>31</xdr:row>
      <xdr:rowOff>84355</xdr:rowOff>
    </xdr:to>
    <xdr:cxnSp macro="">
      <xdr:nvCxnSpPr>
        <xdr:cNvPr id="162" name="直線コネクタ 161"/>
        <xdr:cNvCxnSpPr/>
      </xdr:nvCxnSpPr>
      <xdr:spPr>
        <a:xfrm>
          <a:off x="12560300" y="6112229"/>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159784</xdr:rowOff>
    </xdr:from>
    <xdr:to>
      <xdr:col>60</xdr:col>
      <xdr:colOff>123825</xdr:colOff>
      <xdr:row>30</xdr:row>
      <xdr:rowOff>89934</xdr:rowOff>
    </xdr:to>
    <xdr:sp macro="" textlink="">
      <xdr:nvSpPr>
        <xdr:cNvPr id="163" name="楕円 162"/>
        <xdr:cNvSpPr/>
      </xdr:nvSpPr>
      <xdr:spPr>
        <a:xfrm>
          <a:off x="11747500" y="59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39134</xdr:rowOff>
    </xdr:from>
    <xdr:to>
      <xdr:col>64</xdr:col>
      <xdr:colOff>73025</xdr:colOff>
      <xdr:row>31</xdr:row>
      <xdr:rowOff>25754</xdr:rowOff>
    </xdr:to>
    <xdr:cxnSp macro="">
      <xdr:nvCxnSpPr>
        <xdr:cNvPr id="164" name="直線コネクタ 163"/>
        <xdr:cNvCxnSpPr/>
      </xdr:nvCxnSpPr>
      <xdr:spPr>
        <a:xfrm>
          <a:off x="11798300" y="5954159"/>
          <a:ext cx="762000" cy="15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4444</xdr:rowOff>
    </xdr:from>
    <xdr:ext cx="469744" cy="259045"/>
    <xdr:sp macro="" textlink="">
      <xdr:nvSpPr>
        <xdr:cNvPr id="169" name="n_1mainValue債務償還比率"/>
        <xdr:cNvSpPr txBox="1"/>
      </xdr:nvSpPr>
      <xdr:spPr>
        <a:xfrm>
          <a:off x="13836727" y="591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151682</xdr:rowOff>
    </xdr:from>
    <xdr:ext cx="469744" cy="259045"/>
    <xdr:sp macro="" textlink="">
      <xdr:nvSpPr>
        <xdr:cNvPr id="170" name="n_2mainValue債務償還比率"/>
        <xdr:cNvSpPr txBox="1"/>
      </xdr:nvSpPr>
      <xdr:spPr>
        <a:xfrm>
          <a:off x="13087427" y="58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93081</xdr:rowOff>
    </xdr:from>
    <xdr:ext cx="469744" cy="259045"/>
    <xdr:sp macro="" textlink="">
      <xdr:nvSpPr>
        <xdr:cNvPr id="171" name="n_3mainValue債務償還比率"/>
        <xdr:cNvSpPr txBox="1"/>
      </xdr:nvSpPr>
      <xdr:spPr>
        <a:xfrm>
          <a:off x="12325427" y="583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106461</xdr:rowOff>
    </xdr:from>
    <xdr:ext cx="469744" cy="259045"/>
    <xdr:sp macro="" textlink="">
      <xdr:nvSpPr>
        <xdr:cNvPr id="172" name="n_4mainValue債務償還比率"/>
        <xdr:cNvSpPr txBox="1"/>
      </xdr:nvSpPr>
      <xdr:spPr>
        <a:xfrm>
          <a:off x="11563427" y="567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70,785
70,457
279.25
37,732,106
36,266,832
1,297,409
21,442,753
38,279,920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50546</xdr:rowOff>
    </xdr:from>
    <xdr:to>
      <xdr:col>20</xdr:col>
      <xdr:colOff>38100</xdr:colOff>
      <xdr:row>39</xdr:row>
      <xdr:rowOff>152146</xdr:rowOff>
    </xdr:to>
    <xdr:sp macro="" textlink="">
      <xdr:nvSpPr>
        <xdr:cNvPr id="62" name="フローチャート: 判断 61"/>
        <xdr:cNvSpPr/>
      </xdr:nvSpPr>
      <xdr:spPr>
        <a:xfrm>
          <a:off x="3746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3" name="フローチャート: 判断 62"/>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164846</xdr:rowOff>
    </xdr:from>
    <xdr:to>
      <xdr:col>10</xdr:col>
      <xdr:colOff>165100</xdr:colOff>
      <xdr:row>39</xdr:row>
      <xdr:rowOff>94996</xdr:rowOff>
    </xdr:to>
    <xdr:sp macro="" textlink="">
      <xdr:nvSpPr>
        <xdr:cNvPr id="64" name="フローチャート: 判断 63"/>
        <xdr:cNvSpPr/>
      </xdr:nvSpPr>
      <xdr:spPr>
        <a:xfrm>
          <a:off x="1968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132842</xdr:rowOff>
    </xdr:from>
    <xdr:to>
      <xdr:col>6</xdr:col>
      <xdr:colOff>38100</xdr:colOff>
      <xdr:row>39</xdr:row>
      <xdr:rowOff>62992</xdr:rowOff>
    </xdr:to>
    <xdr:sp macro="" textlink="">
      <xdr:nvSpPr>
        <xdr:cNvPr id="65" name="フローチャート: 判断 64"/>
        <xdr:cNvSpPr/>
      </xdr:nvSpPr>
      <xdr:spPr>
        <a:xfrm>
          <a:off x="1079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1" name="楕円 70"/>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128287</xdr:rowOff>
    </xdr:from>
    <xdr:ext cx="405111" cy="259045"/>
    <xdr:sp macro="" textlink="">
      <xdr:nvSpPr>
        <xdr:cNvPr id="72" name="【道路】&#10;有形固定資産減価償却率該当値テキスト"/>
        <xdr:cNvSpPr txBox="1"/>
      </xdr:nvSpPr>
      <xdr:spPr>
        <a:xfrm>
          <a:off x="4673600" y="647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107696</xdr:rowOff>
    </xdr:from>
    <xdr:to>
      <xdr:col>20</xdr:col>
      <xdr:colOff>38100</xdr:colOff>
      <xdr:row>39</xdr:row>
      <xdr:rowOff>37846</xdr:rowOff>
    </xdr:to>
    <xdr:sp macro="" textlink="">
      <xdr:nvSpPr>
        <xdr:cNvPr id="73" name="楕円 72"/>
        <xdr:cNvSpPr/>
      </xdr:nvSpPr>
      <xdr:spPr>
        <a:xfrm>
          <a:off x="3746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38</xdr:row>
      <xdr:rowOff>158496</xdr:rowOff>
    </xdr:to>
    <xdr:cxnSp macro="">
      <xdr:nvCxnSpPr>
        <xdr:cNvPr id="74" name="直線コネクタ 73"/>
        <xdr:cNvCxnSpPr/>
      </xdr:nvCxnSpPr>
      <xdr:spPr>
        <a:xfrm flipV="1">
          <a:off x="3797300" y="66713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169418</xdr:rowOff>
    </xdr:from>
    <xdr:to>
      <xdr:col>15</xdr:col>
      <xdr:colOff>101600</xdr:colOff>
      <xdr:row>38</xdr:row>
      <xdr:rowOff>99568</xdr:rowOff>
    </xdr:to>
    <xdr:sp macro="" textlink="">
      <xdr:nvSpPr>
        <xdr:cNvPr id="75" name="楕円 74"/>
        <xdr:cNvSpPr/>
      </xdr:nvSpPr>
      <xdr:spPr>
        <a:xfrm>
          <a:off x="2857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48768</xdr:rowOff>
    </xdr:from>
    <xdr:to>
      <xdr:col>19</xdr:col>
      <xdr:colOff>177800</xdr:colOff>
      <xdr:row>38</xdr:row>
      <xdr:rowOff>158496</xdr:rowOff>
    </xdr:to>
    <xdr:cxnSp macro="">
      <xdr:nvCxnSpPr>
        <xdr:cNvPr id="76" name="直線コネクタ 75"/>
        <xdr:cNvCxnSpPr/>
      </xdr:nvCxnSpPr>
      <xdr:spPr>
        <a:xfrm>
          <a:off x="2908300" y="6563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153416</xdr:rowOff>
    </xdr:from>
    <xdr:to>
      <xdr:col>10</xdr:col>
      <xdr:colOff>165100</xdr:colOff>
      <xdr:row>38</xdr:row>
      <xdr:rowOff>83565</xdr:rowOff>
    </xdr:to>
    <xdr:sp macro="" textlink="">
      <xdr:nvSpPr>
        <xdr:cNvPr id="77" name="楕円 76"/>
        <xdr:cNvSpPr/>
      </xdr:nvSpPr>
      <xdr:spPr>
        <a:xfrm>
          <a:off x="1968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32766</xdr:rowOff>
    </xdr:from>
    <xdr:to>
      <xdr:col>15</xdr:col>
      <xdr:colOff>50800</xdr:colOff>
      <xdr:row>38</xdr:row>
      <xdr:rowOff>48768</xdr:rowOff>
    </xdr:to>
    <xdr:cxnSp macro="">
      <xdr:nvCxnSpPr>
        <xdr:cNvPr id="78" name="直線コネクタ 77"/>
        <xdr:cNvCxnSpPr/>
      </xdr:nvCxnSpPr>
      <xdr:spPr>
        <a:xfrm>
          <a:off x="2019300" y="65478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112268</xdr:rowOff>
    </xdr:from>
    <xdr:to>
      <xdr:col>6</xdr:col>
      <xdr:colOff>38100</xdr:colOff>
      <xdr:row>38</xdr:row>
      <xdr:rowOff>42418</xdr:rowOff>
    </xdr:to>
    <xdr:sp macro="" textlink="">
      <xdr:nvSpPr>
        <xdr:cNvPr id="79" name="楕円 78"/>
        <xdr:cNvSpPr/>
      </xdr:nvSpPr>
      <xdr:spPr>
        <a:xfrm>
          <a:off x="1079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163068</xdr:rowOff>
    </xdr:from>
    <xdr:to>
      <xdr:col>10</xdr:col>
      <xdr:colOff>114300</xdr:colOff>
      <xdr:row>38</xdr:row>
      <xdr:rowOff>32766</xdr:rowOff>
    </xdr:to>
    <xdr:cxnSp macro="">
      <xdr:nvCxnSpPr>
        <xdr:cNvPr id="80" name="直線コネクタ 79"/>
        <xdr:cNvCxnSpPr/>
      </xdr:nvCxnSpPr>
      <xdr:spPr>
        <a:xfrm>
          <a:off x="1130300" y="650671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143273</xdr:rowOff>
    </xdr:from>
    <xdr:ext cx="405111" cy="259045"/>
    <xdr:sp macro="" textlink="">
      <xdr:nvSpPr>
        <xdr:cNvPr id="81" name="n_1aveValue【道路】&#10;有形固定資産減価償却率"/>
        <xdr:cNvSpPr txBox="1"/>
      </xdr:nvSpPr>
      <xdr:spPr>
        <a:xfrm>
          <a:off x="3582044"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82" name="n_2aveValue【道路】&#10;有形固定資産減価償却率"/>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86123</xdr:rowOff>
    </xdr:from>
    <xdr:ext cx="405111" cy="259045"/>
    <xdr:sp macro="" textlink="">
      <xdr:nvSpPr>
        <xdr:cNvPr id="83" name="n_3aveValue【道路】&#10;有形固定資産減価償却率"/>
        <xdr:cNvSpPr txBox="1"/>
      </xdr:nvSpPr>
      <xdr:spPr>
        <a:xfrm>
          <a:off x="1816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54119</xdr:rowOff>
    </xdr:from>
    <xdr:ext cx="405111" cy="259045"/>
    <xdr:sp macro="" textlink="">
      <xdr:nvSpPr>
        <xdr:cNvPr id="84" name="n_4aveValue【道路】&#10;有形固定資産減価償却率"/>
        <xdr:cNvSpPr txBox="1"/>
      </xdr:nvSpPr>
      <xdr:spPr>
        <a:xfrm>
          <a:off x="927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54373</xdr:rowOff>
    </xdr:from>
    <xdr:ext cx="405111" cy="259045"/>
    <xdr:sp macro="" textlink="">
      <xdr:nvSpPr>
        <xdr:cNvPr id="85" name="n_1mainValue【道路】&#10;有形固定資産減価償却率"/>
        <xdr:cNvSpPr txBox="1"/>
      </xdr:nvSpPr>
      <xdr:spPr>
        <a:xfrm>
          <a:off x="3582044" y="63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116095</xdr:rowOff>
    </xdr:from>
    <xdr:ext cx="405111" cy="259045"/>
    <xdr:sp macro="" textlink="">
      <xdr:nvSpPr>
        <xdr:cNvPr id="86" name="n_2mainValue【道路】&#10;有形固定資産減価償却率"/>
        <xdr:cNvSpPr txBox="1"/>
      </xdr:nvSpPr>
      <xdr:spPr>
        <a:xfrm>
          <a:off x="2705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100093</xdr:rowOff>
    </xdr:from>
    <xdr:ext cx="405111" cy="259045"/>
    <xdr:sp macro="" textlink="">
      <xdr:nvSpPr>
        <xdr:cNvPr id="87" name="n_3mainValue【道路】&#10;有形固定資産減価償却率"/>
        <xdr:cNvSpPr txBox="1"/>
      </xdr:nvSpPr>
      <xdr:spPr>
        <a:xfrm>
          <a:off x="1816744" y="627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58945</xdr:rowOff>
    </xdr:from>
    <xdr:ext cx="405111" cy="259045"/>
    <xdr:sp macro="" textlink="">
      <xdr:nvSpPr>
        <xdr:cNvPr id="88" name="n_4mainValue【道路】&#10;有形固定資産減価償却率"/>
        <xdr:cNvSpPr txBox="1"/>
      </xdr:nvSpPr>
      <xdr:spPr>
        <a:xfrm>
          <a:off x="927744" y="623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78925</xdr:rowOff>
    </xdr:from>
    <xdr:to>
      <xdr:col>50</xdr:col>
      <xdr:colOff>165100</xdr:colOff>
      <xdr:row>41</xdr:row>
      <xdr:rowOff>9075</xdr:rowOff>
    </xdr:to>
    <xdr:sp macro="" textlink="">
      <xdr:nvSpPr>
        <xdr:cNvPr id="121" name="フローチャート: 判断 120"/>
        <xdr:cNvSpPr/>
      </xdr:nvSpPr>
      <xdr:spPr>
        <a:xfrm>
          <a:off x="9588500" y="693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70875</xdr:rowOff>
    </xdr:from>
    <xdr:to>
      <xdr:col>46</xdr:col>
      <xdr:colOff>38100</xdr:colOff>
      <xdr:row>41</xdr:row>
      <xdr:rowOff>1025</xdr:rowOff>
    </xdr:to>
    <xdr:sp macro="" textlink="">
      <xdr:nvSpPr>
        <xdr:cNvPr id="122" name="フローチャート: 判断 121"/>
        <xdr:cNvSpPr/>
      </xdr:nvSpPr>
      <xdr:spPr>
        <a:xfrm>
          <a:off x="8699500" y="692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75088</xdr:rowOff>
    </xdr:from>
    <xdr:to>
      <xdr:col>41</xdr:col>
      <xdr:colOff>101600</xdr:colOff>
      <xdr:row>41</xdr:row>
      <xdr:rowOff>5238</xdr:rowOff>
    </xdr:to>
    <xdr:sp macro="" textlink="">
      <xdr:nvSpPr>
        <xdr:cNvPr id="123" name="フローチャート: 判断 122"/>
        <xdr:cNvSpPr/>
      </xdr:nvSpPr>
      <xdr:spPr>
        <a:xfrm>
          <a:off x="7810500" y="69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89539</xdr:rowOff>
    </xdr:from>
    <xdr:to>
      <xdr:col>36</xdr:col>
      <xdr:colOff>165100</xdr:colOff>
      <xdr:row>41</xdr:row>
      <xdr:rowOff>19689</xdr:rowOff>
    </xdr:to>
    <xdr:sp macro="" textlink="">
      <xdr:nvSpPr>
        <xdr:cNvPr id="124" name="フローチャート: 判断 123"/>
        <xdr:cNvSpPr/>
      </xdr:nvSpPr>
      <xdr:spPr>
        <a:xfrm>
          <a:off x="6921500" y="69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168242</xdr:rowOff>
    </xdr:from>
    <xdr:to>
      <xdr:col>55</xdr:col>
      <xdr:colOff>50800</xdr:colOff>
      <xdr:row>41</xdr:row>
      <xdr:rowOff>98392</xdr:rowOff>
    </xdr:to>
    <xdr:sp macro="" textlink="">
      <xdr:nvSpPr>
        <xdr:cNvPr id="130" name="楕円 129"/>
        <xdr:cNvSpPr/>
      </xdr:nvSpPr>
      <xdr:spPr>
        <a:xfrm>
          <a:off x="10426700" y="70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146669</xdr:rowOff>
    </xdr:from>
    <xdr:ext cx="534377" cy="259045"/>
    <xdr:sp macro="" textlink="">
      <xdr:nvSpPr>
        <xdr:cNvPr id="131" name="【道路】&#10;一人当たり延長該当値テキスト"/>
        <xdr:cNvSpPr txBox="1"/>
      </xdr:nvSpPr>
      <xdr:spPr>
        <a:xfrm>
          <a:off x="10515600" y="700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1299</xdr:rowOff>
    </xdr:from>
    <xdr:to>
      <xdr:col>50</xdr:col>
      <xdr:colOff>165100</xdr:colOff>
      <xdr:row>41</xdr:row>
      <xdr:rowOff>102899</xdr:rowOff>
    </xdr:to>
    <xdr:sp macro="" textlink="">
      <xdr:nvSpPr>
        <xdr:cNvPr id="132" name="楕円 131"/>
        <xdr:cNvSpPr/>
      </xdr:nvSpPr>
      <xdr:spPr>
        <a:xfrm>
          <a:off x="9588500" y="703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47592</xdr:rowOff>
    </xdr:from>
    <xdr:to>
      <xdr:col>55</xdr:col>
      <xdr:colOff>0</xdr:colOff>
      <xdr:row>41</xdr:row>
      <xdr:rowOff>52099</xdr:rowOff>
    </xdr:to>
    <xdr:cxnSp macro="">
      <xdr:nvCxnSpPr>
        <xdr:cNvPr id="133" name="直線コネクタ 132"/>
        <xdr:cNvCxnSpPr/>
      </xdr:nvCxnSpPr>
      <xdr:spPr>
        <a:xfrm flipV="1">
          <a:off x="9639300" y="7077042"/>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3193</xdr:rowOff>
    </xdr:from>
    <xdr:to>
      <xdr:col>46</xdr:col>
      <xdr:colOff>38100</xdr:colOff>
      <xdr:row>41</xdr:row>
      <xdr:rowOff>104793</xdr:rowOff>
    </xdr:to>
    <xdr:sp macro="" textlink="">
      <xdr:nvSpPr>
        <xdr:cNvPr id="134" name="楕円 133"/>
        <xdr:cNvSpPr/>
      </xdr:nvSpPr>
      <xdr:spPr>
        <a:xfrm>
          <a:off x="8699500" y="70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52099</xdr:rowOff>
    </xdr:from>
    <xdr:to>
      <xdr:col>50</xdr:col>
      <xdr:colOff>114300</xdr:colOff>
      <xdr:row>41</xdr:row>
      <xdr:rowOff>53993</xdr:rowOff>
    </xdr:to>
    <xdr:cxnSp macro="">
      <xdr:nvCxnSpPr>
        <xdr:cNvPr id="135" name="直線コネクタ 134"/>
        <xdr:cNvCxnSpPr/>
      </xdr:nvCxnSpPr>
      <xdr:spPr>
        <a:xfrm flipV="1">
          <a:off x="8750300" y="7081549"/>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5707</xdr:rowOff>
    </xdr:from>
    <xdr:to>
      <xdr:col>41</xdr:col>
      <xdr:colOff>101600</xdr:colOff>
      <xdr:row>41</xdr:row>
      <xdr:rowOff>107307</xdr:rowOff>
    </xdr:to>
    <xdr:sp macro="" textlink="">
      <xdr:nvSpPr>
        <xdr:cNvPr id="136" name="楕円 135"/>
        <xdr:cNvSpPr/>
      </xdr:nvSpPr>
      <xdr:spPr>
        <a:xfrm>
          <a:off x="7810500" y="703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53993</xdr:rowOff>
    </xdr:from>
    <xdr:to>
      <xdr:col>45</xdr:col>
      <xdr:colOff>177800</xdr:colOff>
      <xdr:row>41</xdr:row>
      <xdr:rowOff>56507</xdr:rowOff>
    </xdr:to>
    <xdr:cxnSp macro="">
      <xdr:nvCxnSpPr>
        <xdr:cNvPr id="137" name="直線コネクタ 136"/>
        <xdr:cNvCxnSpPr/>
      </xdr:nvCxnSpPr>
      <xdr:spPr>
        <a:xfrm flipV="1">
          <a:off x="7861300" y="708344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7896</xdr:rowOff>
    </xdr:from>
    <xdr:to>
      <xdr:col>36</xdr:col>
      <xdr:colOff>165100</xdr:colOff>
      <xdr:row>41</xdr:row>
      <xdr:rowOff>109496</xdr:rowOff>
    </xdr:to>
    <xdr:sp macro="" textlink="">
      <xdr:nvSpPr>
        <xdr:cNvPr id="138" name="楕円 137"/>
        <xdr:cNvSpPr/>
      </xdr:nvSpPr>
      <xdr:spPr>
        <a:xfrm>
          <a:off x="6921500" y="70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56507</xdr:rowOff>
    </xdr:from>
    <xdr:to>
      <xdr:col>41</xdr:col>
      <xdr:colOff>50800</xdr:colOff>
      <xdr:row>41</xdr:row>
      <xdr:rowOff>58696</xdr:rowOff>
    </xdr:to>
    <xdr:cxnSp macro="">
      <xdr:nvCxnSpPr>
        <xdr:cNvPr id="139" name="直線コネクタ 138"/>
        <xdr:cNvCxnSpPr/>
      </xdr:nvCxnSpPr>
      <xdr:spPr>
        <a:xfrm flipV="1">
          <a:off x="6972300" y="7085957"/>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25602</xdr:rowOff>
    </xdr:from>
    <xdr:ext cx="534377" cy="259045"/>
    <xdr:sp macro="" textlink="">
      <xdr:nvSpPr>
        <xdr:cNvPr id="140" name="n_1aveValue【道路】&#10;一人当たり延長"/>
        <xdr:cNvSpPr txBox="1"/>
      </xdr:nvSpPr>
      <xdr:spPr>
        <a:xfrm>
          <a:off x="9359411" y="67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17552</xdr:rowOff>
    </xdr:from>
    <xdr:ext cx="534377" cy="259045"/>
    <xdr:sp macro="" textlink="">
      <xdr:nvSpPr>
        <xdr:cNvPr id="141" name="n_2aveValue【道路】&#10;一人当たり延長"/>
        <xdr:cNvSpPr txBox="1"/>
      </xdr:nvSpPr>
      <xdr:spPr>
        <a:xfrm>
          <a:off x="8483111" y="67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21765</xdr:rowOff>
    </xdr:from>
    <xdr:ext cx="534377" cy="259045"/>
    <xdr:sp macro="" textlink="">
      <xdr:nvSpPr>
        <xdr:cNvPr id="142" name="n_3aveValue【道路】&#10;一人当たり延長"/>
        <xdr:cNvSpPr txBox="1"/>
      </xdr:nvSpPr>
      <xdr:spPr>
        <a:xfrm>
          <a:off x="7594111" y="67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36216</xdr:rowOff>
    </xdr:from>
    <xdr:ext cx="534377" cy="259045"/>
    <xdr:sp macro="" textlink="">
      <xdr:nvSpPr>
        <xdr:cNvPr id="143" name="n_4aveValue【道路】&#10;一人当たり延長"/>
        <xdr:cNvSpPr txBox="1"/>
      </xdr:nvSpPr>
      <xdr:spPr>
        <a:xfrm>
          <a:off x="6705111" y="67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94026</xdr:rowOff>
    </xdr:from>
    <xdr:ext cx="534377" cy="259045"/>
    <xdr:sp macro="" textlink="">
      <xdr:nvSpPr>
        <xdr:cNvPr id="144" name="n_1mainValue【道路】&#10;一人当たり延長"/>
        <xdr:cNvSpPr txBox="1"/>
      </xdr:nvSpPr>
      <xdr:spPr>
        <a:xfrm>
          <a:off x="9359411" y="71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95920</xdr:rowOff>
    </xdr:from>
    <xdr:ext cx="534377" cy="259045"/>
    <xdr:sp macro="" textlink="">
      <xdr:nvSpPr>
        <xdr:cNvPr id="145" name="n_2mainValue【道路】&#10;一人当たり延長"/>
        <xdr:cNvSpPr txBox="1"/>
      </xdr:nvSpPr>
      <xdr:spPr>
        <a:xfrm>
          <a:off x="8483111" y="712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98434</xdr:rowOff>
    </xdr:from>
    <xdr:ext cx="534377" cy="259045"/>
    <xdr:sp macro="" textlink="">
      <xdr:nvSpPr>
        <xdr:cNvPr id="146" name="n_3mainValue【道路】&#10;一人当たり延長"/>
        <xdr:cNvSpPr txBox="1"/>
      </xdr:nvSpPr>
      <xdr:spPr>
        <a:xfrm>
          <a:off x="7594111" y="712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100623</xdr:rowOff>
    </xdr:from>
    <xdr:ext cx="534377" cy="259045"/>
    <xdr:sp macro="" textlink="">
      <xdr:nvSpPr>
        <xdr:cNvPr id="147" name="n_4mainValue【道路】&#10;一人当たり延長"/>
        <xdr:cNvSpPr txBox="1"/>
      </xdr:nvSpPr>
      <xdr:spPr>
        <a:xfrm>
          <a:off x="6705111" y="713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0" name="フローチャート: 判断 179"/>
        <xdr:cNvSpPr/>
      </xdr:nvSpPr>
      <xdr:spPr>
        <a:xfrm>
          <a:off x="3746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1" name="フローチャート: 判断 180"/>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3" name="フローチャート: 判断 182"/>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25944</xdr:rowOff>
    </xdr:from>
    <xdr:to>
      <xdr:col>24</xdr:col>
      <xdr:colOff>114300</xdr:colOff>
      <xdr:row>59</xdr:row>
      <xdr:rowOff>127544</xdr:rowOff>
    </xdr:to>
    <xdr:sp macro="" textlink="">
      <xdr:nvSpPr>
        <xdr:cNvPr id="189" name="楕円 188"/>
        <xdr:cNvSpPr/>
      </xdr:nvSpPr>
      <xdr:spPr>
        <a:xfrm>
          <a:off x="4584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48821</xdr:rowOff>
    </xdr:from>
    <xdr:ext cx="405111" cy="259045"/>
    <xdr:sp macro="" textlink="">
      <xdr:nvSpPr>
        <xdr:cNvPr id="190" name="【橋りょう・トンネル】&#10;有形固定資産減価償却率該当値テキスト"/>
        <xdr:cNvSpPr txBox="1"/>
      </xdr:nvSpPr>
      <xdr:spPr>
        <a:xfrm>
          <a:off x="4673600" y="999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91" name="楕円 190"/>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76744</xdr:rowOff>
    </xdr:to>
    <xdr:cxnSp macro="">
      <xdr:nvCxnSpPr>
        <xdr:cNvPr id="192" name="直線コネクタ 191"/>
        <xdr:cNvCxnSpPr/>
      </xdr:nvCxnSpPr>
      <xdr:spPr>
        <a:xfrm>
          <a:off x="3797300" y="101727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156573</xdr:rowOff>
    </xdr:from>
    <xdr:to>
      <xdr:col>15</xdr:col>
      <xdr:colOff>101600</xdr:colOff>
      <xdr:row>59</xdr:row>
      <xdr:rowOff>86723</xdr:rowOff>
    </xdr:to>
    <xdr:sp macro="" textlink="">
      <xdr:nvSpPr>
        <xdr:cNvPr id="193" name="楕円 192"/>
        <xdr:cNvSpPr/>
      </xdr:nvSpPr>
      <xdr:spPr>
        <a:xfrm>
          <a:off x="2857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35923</xdr:rowOff>
    </xdr:from>
    <xdr:to>
      <xdr:col>19</xdr:col>
      <xdr:colOff>177800</xdr:colOff>
      <xdr:row>59</xdr:row>
      <xdr:rowOff>57150</xdr:rowOff>
    </xdr:to>
    <xdr:cxnSp macro="">
      <xdr:nvCxnSpPr>
        <xdr:cNvPr id="194" name="直線コネクタ 193"/>
        <xdr:cNvCxnSpPr/>
      </xdr:nvCxnSpPr>
      <xdr:spPr>
        <a:xfrm>
          <a:off x="2908300" y="101514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95" name="楕円 194"/>
        <xdr:cNvSpPr/>
      </xdr:nvSpPr>
      <xdr:spPr>
        <a:xfrm>
          <a:off x="1968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13063</xdr:rowOff>
    </xdr:from>
    <xdr:to>
      <xdr:col>15</xdr:col>
      <xdr:colOff>50800</xdr:colOff>
      <xdr:row>59</xdr:row>
      <xdr:rowOff>35923</xdr:rowOff>
    </xdr:to>
    <xdr:cxnSp macro="">
      <xdr:nvCxnSpPr>
        <xdr:cNvPr id="196" name="直線コネクタ 195"/>
        <xdr:cNvCxnSpPr/>
      </xdr:nvCxnSpPr>
      <xdr:spPr>
        <a:xfrm>
          <a:off x="2019300" y="101286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110853</xdr:rowOff>
    </xdr:from>
    <xdr:to>
      <xdr:col>6</xdr:col>
      <xdr:colOff>38100</xdr:colOff>
      <xdr:row>59</xdr:row>
      <xdr:rowOff>41003</xdr:rowOff>
    </xdr:to>
    <xdr:sp macro="" textlink="">
      <xdr:nvSpPr>
        <xdr:cNvPr id="197" name="楕円 196"/>
        <xdr:cNvSpPr/>
      </xdr:nvSpPr>
      <xdr:spPr>
        <a:xfrm>
          <a:off x="1079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161653</xdr:rowOff>
    </xdr:from>
    <xdr:to>
      <xdr:col>10</xdr:col>
      <xdr:colOff>114300</xdr:colOff>
      <xdr:row>59</xdr:row>
      <xdr:rowOff>13063</xdr:rowOff>
    </xdr:to>
    <xdr:cxnSp macro="">
      <xdr:nvCxnSpPr>
        <xdr:cNvPr id="198" name="直線コネクタ 197"/>
        <xdr:cNvCxnSpPr/>
      </xdr:nvCxnSpPr>
      <xdr:spPr>
        <a:xfrm>
          <a:off x="1130300" y="101057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89280</xdr:rowOff>
    </xdr:from>
    <xdr:ext cx="405111" cy="259045"/>
    <xdr:sp macro="" textlink="">
      <xdr:nvSpPr>
        <xdr:cNvPr id="199" name="n_1aveValue【橋りょう・トンネル】&#10;有形固定資産減価償却率"/>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0" name="n_2aveValue【橋りょう・トンネル】&#10;有形固定資産減価償却率"/>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1" name="n_3aveValue【橋りょう・トンネル】&#10;有形固定資産減価償却率"/>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2" name="n_4aveValue【橋りょう・トンネル】&#10;有形固定資産減価償却率"/>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203" name="n_1mainValue【橋りょう・トンネ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103250</xdr:rowOff>
    </xdr:from>
    <xdr:ext cx="405111" cy="259045"/>
    <xdr:sp macro="" textlink="">
      <xdr:nvSpPr>
        <xdr:cNvPr id="204" name="n_2mainValue【橋りょう・トンネル】&#10;有形固定資産減価償却率"/>
        <xdr:cNvSpPr txBox="1"/>
      </xdr:nvSpPr>
      <xdr:spPr>
        <a:xfrm>
          <a:off x="2705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205" name="n_3main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57530</xdr:rowOff>
    </xdr:from>
    <xdr:ext cx="405111" cy="259045"/>
    <xdr:sp macro="" textlink="">
      <xdr:nvSpPr>
        <xdr:cNvPr id="206" name="n_4mainValue【橋りょう・トンネル】&#10;有形固定資産減価償却率"/>
        <xdr:cNvSpPr txBox="1"/>
      </xdr:nvSpPr>
      <xdr:spPr>
        <a:xfrm>
          <a:off x="927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7" name="フローチャート: 判断 236"/>
        <xdr:cNvSpPr/>
      </xdr:nvSpPr>
      <xdr:spPr>
        <a:xfrm>
          <a:off x="9588500" y="105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8" name="フローチャート: 判断 237"/>
        <xdr:cNvSpPr/>
      </xdr:nvSpPr>
      <xdr:spPr>
        <a:xfrm>
          <a:off x="8699500" y="10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39" name="フローチャート: 判断 238"/>
        <xdr:cNvSpPr/>
      </xdr:nvSpPr>
      <xdr:spPr>
        <a:xfrm>
          <a:off x="7810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0" name="フローチャート: 判断 239"/>
        <xdr:cNvSpPr/>
      </xdr:nvSpPr>
      <xdr:spPr>
        <a:xfrm>
          <a:off x="6921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32900</xdr:rowOff>
    </xdr:from>
    <xdr:to>
      <xdr:col>55</xdr:col>
      <xdr:colOff>50800</xdr:colOff>
      <xdr:row>62</xdr:row>
      <xdr:rowOff>134500</xdr:rowOff>
    </xdr:to>
    <xdr:sp macro="" textlink="">
      <xdr:nvSpPr>
        <xdr:cNvPr id="246" name="楕円 245"/>
        <xdr:cNvSpPr/>
      </xdr:nvSpPr>
      <xdr:spPr>
        <a:xfrm>
          <a:off x="10426700" y="106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55777</xdr:rowOff>
    </xdr:from>
    <xdr:ext cx="599010" cy="259045"/>
    <xdr:sp macro="" textlink="">
      <xdr:nvSpPr>
        <xdr:cNvPr id="247" name="【橋りょう・トンネル】&#10;一人当たり有形固定資産（償却資産）額該当値テキスト"/>
        <xdr:cNvSpPr txBox="1"/>
      </xdr:nvSpPr>
      <xdr:spPr>
        <a:xfrm>
          <a:off x="10515600" y="1051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37695</xdr:rowOff>
    </xdr:from>
    <xdr:to>
      <xdr:col>50</xdr:col>
      <xdr:colOff>165100</xdr:colOff>
      <xdr:row>62</xdr:row>
      <xdr:rowOff>139295</xdr:rowOff>
    </xdr:to>
    <xdr:sp macro="" textlink="">
      <xdr:nvSpPr>
        <xdr:cNvPr id="248" name="楕円 247"/>
        <xdr:cNvSpPr/>
      </xdr:nvSpPr>
      <xdr:spPr>
        <a:xfrm>
          <a:off x="9588500" y="106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83700</xdr:rowOff>
    </xdr:from>
    <xdr:to>
      <xdr:col>55</xdr:col>
      <xdr:colOff>0</xdr:colOff>
      <xdr:row>62</xdr:row>
      <xdr:rowOff>88495</xdr:rowOff>
    </xdr:to>
    <xdr:cxnSp macro="">
      <xdr:nvCxnSpPr>
        <xdr:cNvPr id="249" name="直線コネクタ 248"/>
        <xdr:cNvCxnSpPr/>
      </xdr:nvCxnSpPr>
      <xdr:spPr>
        <a:xfrm flipV="1">
          <a:off x="9639300" y="10713600"/>
          <a:ext cx="838200" cy="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43429</xdr:rowOff>
    </xdr:from>
    <xdr:to>
      <xdr:col>46</xdr:col>
      <xdr:colOff>38100</xdr:colOff>
      <xdr:row>62</xdr:row>
      <xdr:rowOff>145029</xdr:rowOff>
    </xdr:to>
    <xdr:sp macro="" textlink="">
      <xdr:nvSpPr>
        <xdr:cNvPr id="250" name="楕円 249"/>
        <xdr:cNvSpPr/>
      </xdr:nvSpPr>
      <xdr:spPr>
        <a:xfrm>
          <a:off x="8699500" y="106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88495</xdr:rowOff>
    </xdr:from>
    <xdr:to>
      <xdr:col>50</xdr:col>
      <xdr:colOff>114300</xdr:colOff>
      <xdr:row>62</xdr:row>
      <xdr:rowOff>94229</xdr:rowOff>
    </xdr:to>
    <xdr:cxnSp macro="">
      <xdr:nvCxnSpPr>
        <xdr:cNvPr id="251" name="直線コネクタ 250"/>
        <xdr:cNvCxnSpPr/>
      </xdr:nvCxnSpPr>
      <xdr:spPr>
        <a:xfrm flipV="1">
          <a:off x="8750300" y="10718395"/>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48570</xdr:rowOff>
    </xdr:from>
    <xdr:to>
      <xdr:col>41</xdr:col>
      <xdr:colOff>101600</xdr:colOff>
      <xdr:row>62</xdr:row>
      <xdr:rowOff>150170</xdr:rowOff>
    </xdr:to>
    <xdr:sp macro="" textlink="">
      <xdr:nvSpPr>
        <xdr:cNvPr id="252" name="楕円 251"/>
        <xdr:cNvSpPr/>
      </xdr:nvSpPr>
      <xdr:spPr>
        <a:xfrm>
          <a:off x="7810500" y="1067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94229</xdr:rowOff>
    </xdr:from>
    <xdr:to>
      <xdr:col>45</xdr:col>
      <xdr:colOff>177800</xdr:colOff>
      <xdr:row>62</xdr:row>
      <xdr:rowOff>99370</xdr:rowOff>
    </xdr:to>
    <xdr:cxnSp macro="">
      <xdr:nvCxnSpPr>
        <xdr:cNvPr id="253" name="直線コネクタ 252"/>
        <xdr:cNvCxnSpPr/>
      </xdr:nvCxnSpPr>
      <xdr:spPr>
        <a:xfrm flipV="1">
          <a:off x="7861300" y="10724129"/>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52970</xdr:rowOff>
    </xdr:from>
    <xdr:to>
      <xdr:col>36</xdr:col>
      <xdr:colOff>165100</xdr:colOff>
      <xdr:row>62</xdr:row>
      <xdr:rowOff>154570</xdr:rowOff>
    </xdr:to>
    <xdr:sp macro="" textlink="">
      <xdr:nvSpPr>
        <xdr:cNvPr id="254" name="楕円 253"/>
        <xdr:cNvSpPr/>
      </xdr:nvSpPr>
      <xdr:spPr>
        <a:xfrm>
          <a:off x="6921500" y="106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99370</xdr:rowOff>
    </xdr:from>
    <xdr:to>
      <xdr:col>41</xdr:col>
      <xdr:colOff>50800</xdr:colOff>
      <xdr:row>62</xdr:row>
      <xdr:rowOff>103770</xdr:rowOff>
    </xdr:to>
    <xdr:cxnSp macro="">
      <xdr:nvCxnSpPr>
        <xdr:cNvPr id="255" name="直線コネクタ 254"/>
        <xdr:cNvCxnSpPr/>
      </xdr:nvCxnSpPr>
      <xdr:spPr>
        <a:xfrm flipV="1">
          <a:off x="6972300" y="10729270"/>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54487</xdr:rowOff>
    </xdr:from>
    <xdr:ext cx="599010" cy="259045"/>
    <xdr:sp macro="" textlink="">
      <xdr:nvSpPr>
        <xdr:cNvPr id="256" name="n_1aveValue【橋りょう・トンネル】&#10;一人当たり有形固定資産（償却資産）額"/>
        <xdr:cNvSpPr txBox="1"/>
      </xdr:nvSpPr>
      <xdr:spPr>
        <a:xfrm>
          <a:off x="9327095" y="1034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66650</xdr:rowOff>
    </xdr:from>
    <xdr:ext cx="599010" cy="259045"/>
    <xdr:sp macro="" textlink="">
      <xdr:nvSpPr>
        <xdr:cNvPr id="257" name="n_2aveValue【橋りょう・トンネル】&#10;一人当たり有形固定資産（償却資産）額"/>
        <xdr:cNvSpPr txBox="1"/>
      </xdr:nvSpPr>
      <xdr:spPr>
        <a:xfrm>
          <a:off x="8450795" y="1035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64138</xdr:rowOff>
    </xdr:from>
    <xdr:ext cx="599010" cy="259045"/>
    <xdr:sp macro="" textlink="">
      <xdr:nvSpPr>
        <xdr:cNvPr id="258" name="n_3aveValue【橋りょう・トンネル】&#10;一人当たり有形固定資産（償却資産）額"/>
        <xdr:cNvSpPr txBox="1"/>
      </xdr:nvSpPr>
      <xdr:spPr>
        <a:xfrm>
          <a:off x="7561795" y="1035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macro="" textlink="">
      <xdr:nvSpPr>
        <xdr:cNvPr id="259" name="n_4aveValue【橋りょう・トンネル】&#10;一人当たり有形固定資産（償却資産）額"/>
        <xdr:cNvSpPr txBox="1"/>
      </xdr:nvSpPr>
      <xdr:spPr>
        <a:xfrm>
          <a:off x="6672795" y="103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130422</xdr:rowOff>
    </xdr:from>
    <xdr:ext cx="599010" cy="259045"/>
    <xdr:sp macro="" textlink="">
      <xdr:nvSpPr>
        <xdr:cNvPr id="260" name="n_1mainValue【橋りょう・トンネル】&#10;一人当たり有形固定資産（償却資産）額"/>
        <xdr:cNvSpPr txBox="1"/>
      </xdr:nvSpPr>
      <xdr:spPr>
        <a:xfrm>
          <a:off x="9327095" y="1076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136156</xdr:rowOff>
    </xdr:from>
    <xdr:ext cx="599010" cy="259045"/>
    <xdr:sp macro="" textlink="">
      <xdr:nvSpPr>
        <xdr:cNvPr id="261" name="n_2mainValue【橋りょう・トンネル】&#10;一人当たり有形固定資産（償却資産）額"/>
        <xdr:cNvSpPr txBox="1"/>
      </xdr:nvSpPr>
      <xdr:spPr>
        <a:xfrm>
          <a:off x="8450795" y="1076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141297</xdr:rowOff>
    </xdr:from>
    <xdr:ext cx="599010" cy="259045"/>
    <xdr:sp macro="" textlink="">
      <xdr:nvSpPr>
        <xdr:cNvPr id="262" name="n_3mainValue【橋りょう・トンネル】&#10;一人当たり有形固定資産（償却資産）額"/>
        <xdr:cNvSpPr txBox="1"/>
      </xdr:nvSpPr>
      <xdr:spPr>
        <a:xfrm>
          <a:off x="7561795" y="1077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145697</xdr:rowOff>
    </xdr:from>
    <xdr:ext cx="599010" cy="259045"/>
    <xdr:sp macro="" textlink="">
      <xdr:nvSpPr>
        <xdr:cNvPr id="263" name="n_4mainValue【橋りょう・トンネル】&#10;一人当たり有形固定資産（償却資産）額"/>
        <xdr:cNvSpPr txBox="1"/>
      </xdr:nvSpPr>
      <xdr:spPr>
        <a:xfrm>
          <a:off x="6672795" y="1077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3" name="フローチャート: 判断 292"/>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106172</xdr:rowOff>
    </xdr:from>
    <xdr:to>
      <xdr:col>15</xdr:col>
      <xdr:colOff>101600</xdr:colOff>
      <xdr:row>82</xdr:row>
      <xdr:rowOff>36322</xdr:rowOff>
    </xdr:to>
    <xdr:sp macro="" textlink="">
      <xdr:nvSpPr>
        <xdr:cNvPr id="294" name="フローチャート: 判断 293"/>
        <xdr:cNvSpPr/>
      </xdr:nvSpPr>
      <xdr:spPr>
        <a:xfrm>
          <a:off x="2857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94742</xdr:rowOff>
    </xdr:from>
    <xdr:to>
      <xdr:col>10</xdr:col>
      <xdr:colOff>165100</xdr:colOff>
      <xdr:row>82</xdr:row>
      <xdr:rowOff>24892</xdr:rowOff>
    </xdr:to>
    <xdr:sp macro="" textlink="">
      <xdr:nvSpPr>
        <xdr:cNvPr id="295" name="フローチャート: 判断 294"/>
        <xdr:cNvSpPr/>
      </xdr:nvSpPr>
      <xdr:spPr>
        <a:xfrm>
          <a:off x="1968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76454</xdr:rowOff>
    </xdr:from>
    <xdr:to>
      <xdr:col>6</xdr:col>
      <xdr:colOff>38100</xdr:colOff>
      <xdr:row>82</xdr:row>
      <xdr:rowOff>6604</xdr:rowOff>
    </xdr:to>
    <xdr:sp macro="" textlink="">
      <xdr:nvSpPr>
        <xdr:cNvPr id="296" name="フローチャート: 判断 295"/>
        <xdr:cNvSpPr/>
      </xdr:nvSpPr>
      <xdr:spPr>
        <a:xfrm>
          <a:off x="10795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2" name="楕円 301"/>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3" name="【公営住宅】&#10;有形固定資産減価償却率該当値テキスト"/>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58165</xdr:rowOff>
    </xdr:from>
    <xdr:to>
      <xdr:col>20</xdr:col>
      <xdr:colOff>38100</xdr:colOff>
      <xdr:row>82</xdr:row>
      <xdr:rowOff>159765</xdr:rowOff>
    </xdr:to>
    <xdr:sp macro="" textlink="">
      <xdr:nvSpPr>
        <xdr:cNvPr id="304" name="楕円 303"/>
        <xdr:cNvSpPr/>
      </xdr:nvSpPr>
      <xdr:spPr>
        <a:xfrm>
          <a:off x="3746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108965</xdr:rowOff>
    </xdr:from>
    <xdr:to>
      <xdr:col>24</xdr:col>
      <xdr:colOff>63500</xdr:colOff>
      <xdr:row>82</xdr:row>
      <xdr:rowOff>163830</xdr:rowOff>
    </xdr:to>
    <xdr:cxnSp macro="">
      <xdr:nvCxnSpPr>
        <xdr:cNvPr id="305" name="直線コネクタ 304"/>
        <xdr:cNvCxnSpPr/>
      </xdr:nvCxnSpPr>
      <xdr:spPr>
        <a:xfrm>
          <a:off x="3797300" y="1416786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35306</xdr:rowOff>
    </xdr:from>
    <xdr:to>
      <xdr:col>15</xdr:col>
      <xdr:colOff>101600</xdr:colOff>
      <xdr:row>82</xdr:row>
      <xdr:rowOff>136906</xdr:rowOff>
    </xdr:to>
    <xdr:sp macro="" textlink="">
      <xdr:nvSpPr>
        <xdr:cNvPr id="306" name="楕円 305"/>
        <xdr:cNvSpPr/>
      </xdr:nvSpPr>
      <xdr:spPr>
        <a:xfrm>
          <a:off x="2857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86106</xdr:rowOff>
    </xdr:from>
    <xdr:to>
      <xdr:col>19</xdr:col>
      <xdr:colOff>177800</xdr:colOff>
      <xdr:row>82</xdr:row>
      <xdr:rowOff>108965</xdr:rowOff>
    </xdr:to>
    <xdr:cxnSp macro="">
      <xdr:nvCxnSpPr>
        <xdr:cNvPr id="307" name="直線コネクタ 306"/>
        <xdr:cNvCxnSpPr/>
      </xdr:nvCxnSpPr>
      <xdr:spPr>
        <a:xfrm>
          <a:off x="2908300" y="1414500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165608</xdr:rowOff>
    </xdr:from>
    <xdr:to>
      <xdr:col>10</xdr:col>
      <xdr:colOff>165100</xdr:colOff>
      <xdr:row>82</xdr:row>
      <xdr:rowOff>95758</xdr:rowOff>
    </xdr:to>
    <xdr:sp macro="" textlink="">
      <xdr:nvSpPr>
        <xdr:cNvPr id="308" name="楕円 307"/>
        <xdr:cNvSpPr/>
      </xdr:nvSpPr>
      <xdr:spPr>
        <a:xfrm>
          <a:off x="1968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44958</xdr:rowOff>
    </xdr:from>
    <xdr:to>
      <xdr:col>15</xdr:col>
      <xdr:colOff>50800</xdr:colOff>
      <xdr:row>82</xdr:row>
      <xdr:rowOff>86106</xdr:rowOff>
    </xdr:to>
    <xdr:cxnSp macro="">
      <xdr:nvCxnSpPr>
        <xdr:cNvPr id="309" name="直線コネクタ 308"/>
        <xdr:cNvCxnSpPr/>
      </xdr:nvCxnSpPr>
      <xdr:spPr>
        <a:xfrm>
          <a:off x="2019300" y="141038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163322</xdr:rowOff>
    </xdr:from>
    <xdr:to>
      <xdr:col>6</xdr:col>
      <xdr:colOff>38100</xdr:colOff>
      <xdr:row>82</xdr:row>
      <xdr:rowOff>93472</xdr:rowOff>
    </xdr:to>
    <xdr:sp macro="" textlink="">
      <xdr:nvSpPr>
        <xdr:cNvPr id="310" name="楕円 309"/>
        <xdr:cNvSpPr/>
      </xdr:nvSpPr>
      <xdr:spPr>
        <a:xfrm>
          <a:off x="1079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42672</xdr:rowOff>
    </xdr:from>
    <xdr:to>
      <xdr:col>10</xdr:col>
      <xdr:colOff>114300</xdr:colOff>
      <xdr:row>82</xdr:row>
      <xdr:rowOff>44958</xdr:rowOff>
    </xdr:to>
    <xdr:cxnSp macro="">
      <xdr:nvCxnSpPr>
        <xdr:cNvPr id="311" name="直線コネクタ 310"/>
        <xdr:cNvCxnSpPr/>
      </xdr:nvCxnSpPr>
      <xdr:spPr>
        <a:xfrm>
          <a:off x="1130300" y="141015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312" name="n_1aveValue【公営住宅】&#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52849</xdr:rowOff>
    </xdr:from>
    <xdr:ext cx="405111" cy="259045"/>
    <xdr:sp macro="" textlink="">
      <xdr:nvSpPr>
        <xdr:cNvPr id="313" name="n_2aveValue【公営住宅】&#10;有形固定資産減価償却率"/>
        <xdr:cNvSpPr txBox="1"/>
      </xdr:nvSpPr>
      <xdr:spPr>
        <a:xfrm>
          <a:off x="2705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41419</xdr:rowOff>
    </xdr:from>
    <xdr:ext cx="405111" cy="259045"/>
    <xdr:sp macro="" textlink="">
      <xdr:nvSpPr>
        <xdr:cNvPr id="314" name="n_3aveValue【公営住宅】&#10;有形固定資産減価償却率"/>
        <xdr:cNvSpPr txBox="1"/>
      </xdr:nvSpPr>
      <xdr:spPr>
        <a:xfrm>
          <a:off x="18167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23131</xdr:rowOff>
    </xdr:from>
    <xdr:ext cx="405111" cy="259045"/>
    <xdr:sp macro="" textlink="">
      <xdr:nvSpPr>
        <xdr:cNvPr id="315" name="n_4aveValue【公営住宅】&#10;有形固定資産減価償却率"/>
        <xdr:cNvSpPr txBox="1"/>
      </xdr:nvSpPr>
      <xdr:spPr>
        <a:xfrm>
          <a:off x="927744" y="1373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150892</xdr:rowOff>
    </xdr:from>
    <xdr:ext cx="405111" cy="259045"/>
    <xdr:sp macro="" textlink="">
      <xdr:nvSpPr>
        <xdr:cNvPr id="316" name="n_1mainValue【公営住宅】&#10;有形固定資産減価償却率"/>
        <xdr:cNvSpPr txBox="1"/>
      </xdr:nvSpPr>
      <xdr:spPr>
        <a:xfrm>
          <a:off x="3582044"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128033</xdr:rowOff>
    </xdr:from>
    <xdr:ext cx="405111" cy="259045"/>
    <xdr:sp macro="" textlink="">
      <xdr:nvSpPr>
        <xdr:cNvPr id="317" name="n_2mainValue【公営住宅】&#10;有形固定資産減価償却率"/>
        <xdr:cNvSpPr txBox="1"/>
      </xdr:nvSpPr>
      <xdr:spPr>
        <a:xfrm>
          <a:off x="27057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86885</xdr:rowOff>
    </xdr:from>
    <xdr:ext cx="405111" cy="259045"/>
    <xdr:sp macro="" textlink="">
      <xdr:nvSpPr>
        <xdr:cNvPr id="318" name="n_3mainValue【公営住宅】&#10;有形固定資産減価償却率"/>
        <xdr:cNvSpPr txBox="1"/>
      </xdr:nvSpPr>
      <xdr:spPr>
        <a:xfrm>
          <a:off x="1816744"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84599</xdr:rowOff>
    </xdr:from>
    <xdr:ext cx="405111" cy="259045"/>
    <xdr:sp macro="" textlink="">
      <xdr:nvSpPr>
        <xdr:cNvPr id="319" name="n_4mainValue【公営住宅】&#10;有形固定資産減価償却率"/>
        <xdr:cNvSpPr txBox="1"/>
      </xdr:nvSpPr>
      <xdr:spPr>
        <a:xfrm>
          <a:off x="9277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1778</xdr:rowOff>
    </xdr:from>
    <xdr:to>
      <xdr:col>50</xdr:col>
      <xdr:colOff>165100</xdr:colOff>
      <xdr:row>83</xdr:row>
      <xdr:rowOff>103378</xdr:rowOff>
    </xdr:to>
    <xdr:sp macro="" textlink="">
      <xdr:nvSpPr>
        <xdr:cNvPr id="350" name="フローチャート: 判断 349"/>
        <xdr:cNvSpPr/>
      </xdr:nvSpPr>
      <xdr:spPr>
        <a:xfrm>
          <a:off x="9588500" y="142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10161</xdr:rowOff>
    </xdr:from>
    <xdr:to>
      <xdr:col>46</xdr:col>
      <xdr:colOff>38100</xdr:colOff>
      <xdr:row>83</xdr:row>
      <xdr:rowOff>111761</xdr:rowOff>
    </xdr:to>
    <xdr:sp macro="" textlink="">
      <xdr:nvSpPr>
        <xdr:cNvPr id="351" name="フローチャート: 判断 350"/>
        <xdr:cNvSpPr/>
      </xdr:nvSpPr>
      <xdr:spPr>
        <a:xfrm>
          <a:off x="8699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xdr:rowOff>
    </xdr:from>
    <xdr:to>
      <xdr:col>41</xdr:col>
      <xdr:colOff>101600</xdr:colOff>
      <xdr:row>83</xdr:row>
      <xdr:rowOff>114808</xdr:rowOff>
    </xdr:to>
    <xdr:sp macro="" textlink="">
      <xdr:nvSpPr>
        <xdr:cNvPr id="352" name="フローチャート: 判断 351"/>
        <xdr:cNvSpPr/>
      </xdr:nvSpPr>
      <xdr:spPr>
        <a:xfrm>
          <a:off x="7810500" y="142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353" name="フローチャート: 判断 352"/>
        <xdr:cNvSpPr/>
      </xdr:nvSpPr>
      <xdr:spPr>
        <a:xfrm>
          <a:off x="6921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99313</xdr:rowOff>
    </xdr:from>
    <xdr:to>
      <xdr:col>55</xdr:col>
      <xdr:colOff>50800</xdr:colOff>
      <xdr:row>81</xdr:row>
      <xdr:rowOff>29463</xdr:rowOff>
    </xdr:to>
    <xdr:sp macro="" textlink="">
      <xdr:nvSpPr>
        <xdr:cNvPr id="359" name="楕円 358"/>
        <xdr:cNvSpPr/>
      </xdr:nvSpPr>
      <xdr:spPr>
        <a:xfrm>
          <a:off x="104267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122190</xdr:rowOff>
    </xdr:from>
    <xdr:ext cx="469744" cy="259045"/>
    <xdr:sp macro="" textlink="">
      <xdr:nvSpPr>
        <xdr:cNvPr id="360" name="【公営住宅】&#10;一人当たり面積該当値テキスト"/>
        <xdr:cNvSpPr txBox="1"/>
      </xdr:nvSpPr>
      <xdr:spPr>
        <a:xfrm>
          <a:off x="10515600" y="1366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104648</xdr:rowOff>
    </xdr:from>
    <xdr:to>
      <xdr:col>50</xdr:col>
      <xdr:colOff>165100</xdr:colOff>
      <xdr:row>81</xdr:row>
      <xdr:rowOff>34798</xdr:rowOff>
    </xdr:to>
    <xdr:sp macro="" textlink="">
      <xdr:nvSpPr>
        <xdr:cNvPr id="361" name="楕円 360"/>
        <xdr:cNvSpPr/>
      </xdr:nvSpPr>
      <xdr:spPr>
        <a:xfrm>
          <a:off x="9588500" y="138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150113</xdr:rowOff>
    </xdr:from>
    <xdr:to>
      <xdr:col>55</xdr:col>
      <xdr:colOff>0</xdr:colOff>
      <xdr:row>80</xdr:row>
      <xdr:rowOff>155448</xdr:rowOff>
    </xdr:to>
    <xdr:cxnSp macro="">
      <xdr:nvCxnSpPr>
        <xdr:cNvPr id="362" name="直線コネクタ 361"/>
        <xdr:cNvCxnSpPr/>
      </xdr:nvCxnSpPr>
      <xdr:spPr>
        <a:xfrm flipV="1">
          <a:off x="9639300" y="13866113"/>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122937</xdr:rowOff>
    </xdr:from>
    <xdr:to>
      <xdr:col>46</xdr:col>
      <xdr:colOff>38100</xdr:colOff>
      <xdr:row>81</xdr:row>
      <xdr:rowOff>53087</xdr:rowOff>
    </xdr:to>
    <xdr:sp macro="" textlink="">
      <xdr:nvSpPr>
        <xdr:cNvPr id="363" name="楕円 362"/>
        <xdr:cNvSpPr/>
      </xdr:nvSpPr>
      <xdr:spPr>
        <a:xfrm>
          <a:off x="8699500" y="138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155448</xdr:rowOff>
    </xdr:from>
    <xdr:to>
      <xdr:col>50</xdr:col>
      <xdr:colOff>114300</xdr:colOff>
      <xdr:row>81</xdr:row>
      <xdr:rowOff>2287</xdr:rowOff>
    </xdr:to>
    <xdr:cxnSp macro="">
      <xdr:nvCxnSpPr>
        <xdr:cNvPr id="364" name="直線コネクタ 363"/>
        <xdr:cNvCxnSpPr/>
      </xdr:nvCxnSpPr>
      <xdr:spPr>
        <a:xfrm flipV="1">
          <a:off x="8750300" y="138714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122174</xdr:rowOff>
    </xdr:from>
    <xdr:to>
      <xdr:col>41</xdr:col>
      <xdr:colOff>101600</xdr:colOff>
      <xdr:row>81</xdr:row>
      <xdr:rowOff>52324</xdr:rowOff>
    </xdr:to>
    <xdr:sp macro="" textlink="">
      <xdr:nvSpPr>
        <xdr:cNvPr id="365" name="楕円 364"/>
        <xdr:cNvSpPr/>
      </xdr:nvSpPr>
      <xdr:spPr>
        <a:xfrm>
          <a:off x="78105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1524</xdr:rowOff>
    </xdr:from>
    <xdr:to>
      <xdr:col>45</xdr:col>
      <xdr:colOff>177800</xdr:colOff>
      <xdr:row>81</xdr:row>
      <xdr:rowOff>2287</xdr:rowOff>
    </xdr:to>
    <xdr:cxnSp macro="">
      <xdr:nvCxnSpPr>
        <xdr:cNvPr id="366" name="直線コネクタ 365"/>
        <xdr:cNvCxnSpPr/>
      </xdr:nvCxnSpPr>
      <xdr:spPr>
        <a:xfrm>
          <a:off x="7861300" y="138889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145796</xdr:rowOff>
    </xdr:from>
    <xdr:to>
      <xdr:col>36</xdr:col>
      <xdr:colOff>165100</xdr:colOff>
      <xdr:row>81</xdr:row>
      <xdr:rowOff>75946</xdr:rowOff>
    </xdr:to>
    <xdr:sp macro="" textlink="">
      <xdr:nvSpPr>
        <xdr:cNvPr id="367" name="楕円 366"/>
        <xdr:cNvSpPr/>
      </xdr:nvSpPr>
      <xdr:spPr>
        <a:xfrm>
          <a:off x="6921500" y="1386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1524</xdr:rowOff>
    </xdr:from>
    <xdr:to>
      <xdr:col>41</xdr:col>
      <xdr:colOff>50800</xdr:colOff>
      <xdr:row>81</xdr:row>
      <xdr:rowOff>25146</xdr:rowOff>
    </xdr:to>
    <xdr:cxnSp macro="">
      <xdr:nvCxnSpPr>
        <xdr:cNvPr id="368" name="直線コネクタ 367"/>
        <xdr:cNvCxnSpPr/>
      </xdr:nvCxnSpPr>
      <xdr:spPr>
        <a:xfrm flipV="1">
          <a:off x="6972300" y="1388897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94505</xdr:rowOff>
    </xdr:from>
    <xdr:ext cx="469744" cy="259045"/>
    <xdr:sp macro="" textlink="">
      <xdr:nvSpPr>
        <xdr:cNvPr id="369" name="n_1aveValue【公営住宅】&#10;一人当たり面積"/>
        <xdr:cNvSpPr txBox="1"/>
      </xdr:nvSpPr>
      <xdr:spPr>
        <a:xfrm>
          <a:off x="9391727" y="1432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102888</xdr:rowOff>
    </xdr:from>
    <xdr:ext cx="469744" cy="259045"/>
    <xdr:sp macro="" textlink="">
      <xdr:nvSpPr>
        <xdr:cNvPr id="370" name="n_2aveValue【公営住宅】&#10;一人当たり面積"/>
        <xdr:cNvSpPr txBox="1"/>
      </xdr:nvSpPr>
      <xdr:spPr>
        <a:xfrm>
          <a:off x="8515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105935</xdr:rowOff>
    </xdr:from>
    <xdr:ext cx="469744" cy="259045"/>
    <xdr:sp macro="" textlink="">
      <xdr:nvSpPr>
        <xdr:cNvPr id="371" name="n_3aveValue【公営住宅】&#10;一人当たり面積"/>
        <xdr:cNvSpPr txBox="1"/>
      </xdr:nvSpPr>
      <xdr:spPr>
        <a:xfrm>
          <a:off x="7626427" y="143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91457</xdr:rowOff>
    </xdr:from>
    <xdr:ext cx="469744" cy="259045"/>
    <xdr:sp macro="" textlink="">
      <xdr:nvSpPr>
        <xdr:cNvPr id="372" name="n_4aveValue【公営住宅】&#10;一人当たり面積"/>
        <xdr:cNvSpPr txBox="1"/>
      </xdr:nvSpPr>
      <xdr:spPr>
        <a:xfrm>
          <a:off x="6737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51325</xdr:rowOff>
    </xdr:from>
    <xdr:ext cx="469744" cy="259045"/>
    <xdr:sp macro="" textlink="">
      <xdr:nvSpPr>
        <xdr:cNvPr id="373" name="n_1mainValue【公営住宅】&#10;一人当たり面積"/>
        <xdr:cNvSpPr txBox="1"/>
      </xdr:nvSpPr>
      <xdr:spPr>
        <a:xfrm>
          <a:off x="9391727" y="1359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69614</xdr:rowOff>
    </xdr:from>
    <xdr:ext cx="469744" cy="259045"/>
    <xdr:sp macro="" textlink="">
      <xdr:nvSpPr>
        <xdr:cNvPr id="374" name="n_2mainValue【公営住宅】&#10;一人当たり面積"/>
        <xdr:cNvSpPr txBox="1"/>
      </xdr:nvSpPr>
      <xdr:spPr>
        <a:xfrm>
          <a:off x="8515427" y="136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68851</xdr:rowOff>
    </xdr:from>
    <xdr:ext cx="469744" cy="259045"/>
    <xdr:sp macro="" textlink="">
      <xdr:nvSpPr>
        <xdr:cNvPr id="375" name="n_3mainValue【公営住宅】&#10;一人当たり面積"/>
        <xdr:cNvSpPr txBox="1"/>
      </xdr:nvSpPr>
      <xdr:spPr>
        <a:xfrm>
          <a:off x="7626427" y="1361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92473</xdr:rowOff>
    </xdr:from>
    <xdr:ext cx="469744" cy="259045"/>
    <xdr:sp macro="" textlink="">
      <xdr:nvSpPr>
        <xdr:cNvPr id="376" name="n_4mainValue【公営住宅】&#10;一人当たり面積"/>
        <xdr:cNvSpPr txBox="1"/>
      </xdr:nvSpPr>
      <xdr:spPr>
        <a:xfrm>
          <a:off x="6737427" y="136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xdr:cNvCxnSpPr/>
      </xdr:nvCxnSpPr>
      <xdr:spPr>
        <a:xfrm flipV="1">
          <a:off x="4634865" y="1716976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2" name="【港湾・漁港】&#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4" name="【港湾・漁港】&#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42563</xdr:rowOff>
    </xdr:from>
    <xdr:ext cx="405111" cy="259045"/>
    <xdr:sp macro="" textlink="">
      <xdr:nvSpPr>
        <xdr:cNvPr id="406" name="【港湾・漁港】&#10;有形固定資産減価償却率平均値テキスト"/>
        <xdr:cNvSpPr txBox="1"/>
      </xdr:nvSpPr>
      <xdr:spPr>
        <a:xfrm>
          <a:off x="4673600" y="1770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07" name="フローチャート: 判断 406"/>
        <xdr:cNvSpPr/>
      </xdr:nvSpPr>
      <xdr:spPr>
        <a:xfrm>
          <a:off x="4584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44450</xdr:rowOff>
    </xdr:from>
    <xdr:to>
      <xdr:col>20</xdr:col>
      <xdr:colOff>38100</xdr:colOff>
      <xdr:row>105</xdr:row>
      <xdr:rowOff>146050</xdr:rowOff>
    </xdr:to>
    <xdr:sp macro="" textlink="">
      <xdr:nvSpPr>
        <xdr:cNvPr id="408" name="フローチャート: 判断 407"/>
        <xdr:cNvSpPr/>
      </xdr:nvSpPr>
      <xdr:spPr>
        <a:xfrm>
          <a:off x="3746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42545</xdr:rowOff>
    </xdr:from>
    <xdr:to>
      <xdr:col>15</xdr:col>
      <xdr:colOff>101600</xdr:colOff>
      <xdr:row>104</xdr:row>
      <xdr:rowOff>144145</xdr:rowOff>
    </xdr:to>
    <xdr:sp macro="" textlink="">
      <xdr:nvSpPr>
        <xdr:cNvPr id="409" name="フローチャート: 判断 408"/>
        <xdr:cNvSpPr/>
      </xdr:nvSpPr>
      <xdr:spPr>
        <a:xfrm>
          <a:off x="2857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10161</xdr:rowOff>
    </xdr:from>
    <xdr:to>
      <xdr:col>10</xdr:col>
      <xdr:colOff>165100</xdr:colOff>
      <xdr:row>104</xdr:row>
      <xdr:rowOff>111761</xdr:rowOff>
    </xdr:to>
    <xdr:sp macro="" textlink="">
      <xdr:nvSpPr>
        <xdr:cNvPr id="410" name="フローチャート: 判断 409"/>
        <xdr:cNvSpPr/>
      </xdr:nvSpPr>
      <xdr:spPr>
        <a:xfrm>
          <a:off x="1968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164464</xdr:rowOff>
    </xdr:from>
    <xdr:to>
      <xdr:col>6</xdr:col>
      <xdr:colOff>38100</xdr:colOff>
      <xdr:row>104</xdr:row>
      <xdr:rowOff>94614</xdr:rowOff>
    </xdr:to>
    <xdr:sp macro="" textlink="">
      <xdr:nvSpPr>
        <xdr:cNvPr id="411" name="フローチャート: 判断 410"/>
        <xdr:cNvSpPr/>
      </xdr:nvSpPr>
      <xdr:spPr>
        <a:xfrm>
          <a:off x="1079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42545</xdr:rowOff>
    </xdr:from>
    <xdr:to>
      <xdr:col>24</xdr:col>
      <xdr:colOff>114300</xdr:colOff>
      <xdr:row>107</xdr:row>
      <xdr:rowOff>144145</xdr:rowOff>
    </xdr:to>
    <xdr:sp macro="" textlink="">
      <xdr:nvSpPr>
        <xdr:cNvPr id="417" name="楕円 416"/>
        <xdr:cNvSpPr/>
      </xdr:nvSpPr>
      <xdr:spPr>
        <a:xfrm>
          <a:off x="45847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128922</xdr:rowOff>
    </xdr:from>
    <xdr:ext cx="405111" cy="259045"/>
    <xdr:sp macro="" textlink="">
      <xdr:nvSpPr>
        <xdr:cNvPr id="418" name="【港湾・漁港】&#10;有形固定資産減価償却率該当値テキスト"/>
        <xdr:cNvSpPr txBox="1"/>
      </xdr:nvSpPr>
      <xdr:spPr>
        <a:xfrm>
          <a:off x="4673600" y="183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27305</xdr:rowOff>
    </xdr:from>
    <xdr:to>
      <xdr:col>20</xdr:col>
      <xdr:colOff>38100</xdr:colOff>
      <xdr:row>107</xdr:row>
      <xdr:rowOff>128905</xdr:rowOff>
    </xdr:to>
    <xdr:sp macro="" textlink="">
      <xdr:nvSpPr>
        <xdr:cNvPr id="419" name="楕円 418"/>
        <xdr:cNvSpPr/>
      </xdr:nvSpPr>
      <xdr:spPr>
        <a:xfrm>
          <a:off x="3746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78105</xdr:rowOff>
    </xdr:from>
    <xdr:to>
      <xdr:col>24</xdr:col>
      <xdr:colOff>63500</xdr:colOff>
      <xdr:row>107</xdr:row>
      <xdr:rowOff>93345</xdr:rowOff>
    </xdr:to>
    <xdr:cxnSp macro="">
      <xdr:nvCxnSpPr>
        <xdr:cNvPr id="420" name="直線コネクタ 419"/>
        <xdr:cNvCxnSpPr/>
      </xdr:nvCxnSpPr>
      <xdr:spPr>
        <a:xfrm>
          <a:off x="3797300" y="184232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21589</xdr:rowOff>
    </xdr:from>
    <xdr:to>
      <xdr:col>15</xdr:col>
      <xdr:colOff>101600</xdr:colOff>
      <xdr:row>107</xdr:row>
      <xdr:rowOff>123189</xdr:rowOff>
    </xdr:to>
    <xdr:sp macro="" textlink="">
      <xdr:nvSpPr>
        <xdr:cNvPr id="421" name="楕円 420"/>
        <xdr:cNvSpPr/>
      </xdr:nvSpPr>
      <xdr:spPr>
        <a:xfrm>
          <a:off x="2857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72389</xdr:rowOff>
    </xdr:from>
    <xdr:to>
      <xdr:col>19</xdr:col>
      <xdr:colOff>177800</xdr:colOff>
      <xdr:row>107</xdr:row>
      <xdr:rowOff>78105</xdr:rowOff>
    </xdr:to>
    <xdr:cxnSp macro="">
      <xdr:nvCxnSpPr>
        <xdr:cNvPr id="422" name="直線コネクタ 421"/>
        <xdr:cNvCxnSpPr/>
      </xdr:nvCxnSpPr>
      <xdr:spPr>
        <a:xfrm>
          <a:off x="2908300" y="184175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10161</xdr:rowOff>
    </xdr:from>
    <xdr:to>
      <xdr:col>10</xdr:col>
      <xdr:colOff>165100</xdr:colOff>
      <xdr:row>107</xdr:row>
      <xdr:rowOff>111761</xdr:rowOff>
    </xdr:to>
    <xdr:sp macro="" textlink="">
      <xdr:nvSpPr>
        <xdr:cNvPr id="423" name="楕円 422"/>
        <xdr:cNvSpPr/>
      </xdr:nvSpPr>
      <xdr:spPr>
        <a:xfrm>
          <a:off x="1968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60961</xdr:rowOff>
    </xdr:from>
    <xdr:to>
      <xdr:col>15</xdr:col>
      <xdr:colOff>50800</xdr:colOff>
      <xdr:row>107</xdr:row>
      <xdr:rowOff>72389</xdr:rowOff>
    </xdr:to>
    <xdr:cxnSp macro="">
      <xdr:nvCxnSpPr>
        <xdr:cNvPr id="424" name="直線コネクタ 423"/>
        <xdr:cNvCxnSpPr/>
      </xdr:nvCxnSpPr>
      <xdr:spPr>
        <a:xfrm>
          <a:off x="2019300" y="18406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170180</xdr:rowOff>
    </xdr:from>
    <xdr:to>
      <xdr:col>6</xdr:col>
      <xdr:colOff>38100</xdr:colOff>
      <xdr:row>107</xdr:row>
      <xdr:rowOff>100330</xdr:rowOff>
    </xdr:to>
    <xdr:sp macro="" textlink="">
      <xdr:nvSpPr>
        <xdr:cNvPr id="425" name="楕円 424"/>
        <xdr:cNvSpPr/>
      </xdr:nvSpPr>
      <xdr:spPr>
        <a:xfrm>
          <a:off x="1079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49530</xdr:rowOff>
    </xdr:from>
    <xdr:to>
      <xdr:col>10</xdr:col>
      <xdr:colOff>114300</xdr:colOff>
      <xdr:row>107</xdr:row>
      <xdr:rowOff>60961</xdr:rowOff>
    </xdr:to>
    <xdr:cxnSp macro="">
      <xdr:nvCxnSpPr>
        <xdr:cNvPr id="426" name="直線コネクタ 425"/>
        <xdr:cNvCxnSpPr/>
      </xdr:nvCxnSpPr>
      <xdr:spPr>
        <a:xfrm>
          <a:off x="1130300" y="18394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162577</xdr:rowOff>
    </xdr:from>
    <xdr:ext cx="405111" cy="259045"/>
    <xdr:sp macro="" textlink="">
      <xdr:nvSpPr>
        <xdr:cNvPr id="427" name="n_1aveValue【港湾・漁港】&#10;有形固定資産減価償却率"/>
        <xdr:cNvSpPr txBox="1"/>
      </xdr:nvSpPr>
      <xdr:spPr>
        <a:xfrm>
          <a:off x="35820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160672</xdr:rowOff>
    </xdr:from>
    <xdr:ext cx="405111" cy="259045"/>
    <xdr:sp macro="" textlink="">
      <xdr:nvSpPr>
        <xdr:cNvPr id="428" name="n_2aveValue【港湾・漁港】&#10;有形固定資産減価償却率"/>
        <xdr:cNvSpPr txBox="1"/>
      </xdr:nvSpPr>
      <xdr:spPr>
        <a:xfrm>
          <a:off x="2705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128288</xdr:rowOff>
    </xdr:from>
    <xdr:ext cx="405111" cy="259045"/>
    <xdr:sp macro="" textlink="">
      <xdr:nvSpPr>
        <xdr:cNvPr id="429" name="n_3aveValue【港湾・漁港】&#10;有形固定資産減価償却率"/>
        <xdr:cNvSpPr txBox="1"/>
      </xdr:nvSpPr>
      <xdr:spPr>
        <a:xfrm>
          <a:off x="1816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111141</xdr:rowOff>
    </xdr:from>
    <xdr:ext cx="405111" cy="259045"/>
    <xdr:sp macro="" textlink="">
      <xdr:nvSpPr>
        <xdr:cNvPr id="430" name="n_4aveValue【港湾・漁港】&#10;有形固定資産減価償却率"/>
        <xdr:cNvSpPr txBox="1"/>
      </xdr:nvSpPr>
      <xdr:spPr>
        <a:xfrm>
          <a:off x="927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120032</xdr:rowOff>
    </xdr:from>
    <xdr:ext cx="405111" cy="259045"/>
    <xdr:sp macro="" textlink="">
      <xdr:nvSpPr>
        <xdr:cNvPr id="431" name="n_1mainValue【港湾・漁港】&#10;有形固定資産減価償却率"/>
        <xdr:cNvSpPr txBox="1"/>
      </xdr:nvSpPr>
      <xdr:spPr>
        <a:xfrm>
          <a:off x="35820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114316</xdr:rowOff>
    </xdr:from>
    <xdr:ext cx="405111" cy="259045"/>
    <xdr:sp macro="" textlink="">
      <xdr:nvSpPr>
        <xdr:cNvPr id="432" name="n_2mainValue【港湾・漁港】&#10;有形固定資産減価償却率"/>
        <xdr:cNvSpPr txBox="1"/>
      </xdr:nvSpPr>
      <xdr:spPr>
        <a:xfrm>
          <a:off x="2705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102888</xdr:rowOff>
    </xdr:from>
    <xdr:ext cx="405111" cy="259045"/>
    <xdr:sp macro="" textlink="">
      <xdr:nvSpPr>
        <xdr:cNvPr id="433" name="n_3mainValue【港湾・漁港】&#10;有形固定資産減価償却率"/>
        <xdr:cNvSpPr txBox="1"/>
      </xdr:nvSpPr>
      <xdr:spPr>
        <a:xfrm>
          <a:off x="1816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91457</xdr:rowOff>
    </xdr:from>
    <xdr:ext cx="405111" cy="259045"/>
    <xdr:sp macro="" textlink="">
      <xdr:nvSpPr>
        <xdr:cNvPr id="434" name="n_4mainValue【港湾・漁港】&#10;有形固定資産減価償却率"/>
        <xdr:cNvSpPr txBox="1"/>
      </xdr:nvSpPr>
      <xdr:spPr>
        <a:xfrm>
          <a:off x="9277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xdr:cNvCxnSpPr/>
      </xdr:nvCxnSpPr>
      <xdr:spPr>
        <a:xfrm flipV="1">
          <a:off x="10476865" y="1720115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459" name="【港湾・漁港】&#10;一人当たり有形固定資産（償却資産）額最小値テキスト"/>
        <xdr:cNvSpPr txBox="1"/>
      </xdr:nvSpPr>
      <xdr:spPr>
        <a:xfrm>
          <a:off x="10515600" y="1867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461" name="【港湾・漁港】&#10;一人当たり有形固定資産（償却資産）額最大値テキスト"/>
        <xdr:cNvSpPr txBox="1"/>
      </xdr:nvSpPr>
      <xdr:spPr>
        <a:xfrm>
          <a:off x="10515600" y="16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xdr:cNvCxnSpPr/>
      </xdr:nvCxnSpPr>
      <xdr:spPr>
        <a:xfrm>
          <a:off x="10388600" y="172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121752</xdr:rowOff>
    </xdr:from>
    <xdr:ext cx="534377" cy="259045"/>
    <xdr:sp macro="" textlink="">
      <xdr:nvSpPr>
        <xdr:cNvPr id="463" name="【港湾・漁港】&#10;一人当たり有形固定資産（償却資産）額平均値テキスト"/>
        <xdr:cNvSpPr txBox="1"/>
      </xdr:nvSpPr>
      <xdr:spPr>
        <a:xfrm>
          <a:off x="10515600" y="1829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464" name="フローチャート: 判断 463"/>
        <xdr:cNvSpPr/>
      </xdr:nvSpPr>
      <xdr:spPr>
        <a:xfrm>
          <a:off x="10426700" y="184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158990</xdr:rowOff>
    </xdr:from>
    <xdr:to>
      <xdr:col>50</xdr:col>
      <xdr:colOff>165100</xdr:colOff>
      <xdr:row>105</xdr:row>
      <xdr:rowOff>89140</xdr:rowOff>
    </xdr:to>
    <xdr:sp macro="" textlink="">
      <xdr:nvSpPr>
        <xdr:cNvPr id="465" name="フローチャート: 判断 464"/>
        <xdr:cNvSpPr/>
      </xdr:nvSpPr>
      <xdr:spPr>
        <a:xfrm>
          <a:off x="9588500" y="1798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82245</xdr:rowOff>
    </xdr:from>
    <xdr:to>
      <xdr:col>46</xdr:col>
      <xdr:colOff>38100</xdr:colOff>
      <xdr:row>105</xdr:row>
      <xdr:rowOff>12395</xdr:rowOff>
    </xdr:to>
    <xdr:sp macro="" textlink="">
      <xdr:nvSpPr>
        <xdr:cNvPr id="466" name="フローチャート: 判断 465"/>
        <xdr:cNvSpPr/>
      </xdr:nvSpPr>
      <xdr:spPr>
        <a:xfrm>
          <a:off x="8699500" y="179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91446</xdr:rowOff>
    </xdr:from>
    <xdr:to>
      <xdr:col>41</xdr:col>
      <xdr:colOff>101600</xdr:colOff>
      <xdr:row>105</xdr:row>
      <xdr:rowOff>21596</xdr:rowOff>
    </xdr:to>
    <xdr:sp macro="" textlink="">
      <xdr:nvSpPr>
        <xdr:cNvPr id="467" name="フローチャート: 判断 466"/>
        <xdr:cNvSpPr/>
      </xdr:nvSpPr>
      <xdr:spPr>
        <a:xfrm>
          <a:off x="7810500" y="1792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38787</xdr:rowOff>
    </xdr:from>
    <xdr:to>
      <xdr:col>36</xdr:col>
      <xdr:colOff>165100</xdr:colOff>
      <xdr:row>104</xdr:row>
      <xdr:rowOff>140387</xdr:rowOff>
    </xdr:to>
    <xdr:sp macro="" textlink="">
      <xdr:nvSpPr>
        <xdr:cNvPr id="468" name="フローチャート: 判断 467"/>
        <xdr:cNvSpPr/>
      </xdr:nvSpPr>
      <xdr:spPr>
        <a:xfrm>
          <a:off x="6921500" y="178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137804</xdr:rowOff>
    </xdr:from>
    <xdr:to>
      <xdr:col>55</xdr:col>
      <xdr:colOff>50800</xdr:colOff>
      <xdr:row>108</xdr:row>
      <xdr:rowOff>67954</xdr:rowOff>
    </xdr:to>
    <xdr:sp macro="" textlink="">
      <xdr:nvSpPr>
        <xdr:cNvPr id="474" name="楕円 473"/>
        <xdr:cNvSpPr/>
      </xdr:nvSpPr>
      <xdr:spPr>
        <a:xfrm>
          <a:off x="10426700" y="184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116231</xdr:rowOff>
    </xdr:from>
    <xdr:ext cx="534377" cy="259045"/>
    <xdr:sp macro="" textlink="">
      <xdr:nvSpPr>
        <xdr:cNvPr id="475" name="【港湾・漁港】&#10;一人当たり有形固定資産（償却資産）額該当値テキスト"/>
        <xdr:cNvSpPr txBox="1"/>
      </xdr:nvSpPr>
      <xdr:spPr>
        <a:xfrm>
          <a:off x="10515600" y="1846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139368</xdr:rowOff>
    </xdr:from>
    <xdr:to>
      <xdr:col>50</xdr:col>
      <xdr:colOff>165100</xdr:colOff>
      <xdr:row>108</xdr:row>
      <xdr:rowOff>69518</xdr:rowOff>
    </xdr:to>
    <xdr:sp macro="" textlink="">
      <xdr:nvSpPr>
        <xdr:cNvPr id="476" name="楕円 475"/>
        <xdr:cNvSpPr/>
      </xdr:nvSpPr>
      <xdr:spPr>
        <a:xfrm>
          <a:off x="9588500" y="184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17154</xdr:rowOff>
    </xdr:from>
    <xdr:to>
      <xdr:col>55</xdr:col>
      <xdr:colOff>0</xdr:colOff>
      <xdr:row>108</xdr:row>
      <xdr:rowOff>18718</xdr:rowOff>
    </xdr:to>
    <xdr:cxnSp macro="">
      <xdr:nvCxnSpPr>
        <xdr:cNvPr id="477" name="直線コネクタ 476"/>
        <xdr:cNvCxnSpPr/>
      </xdr:nvCxnSpPr>
      <xdr:spPr>
        <a:xfrm flipV="1">
          <a:off x="9639300" y="18533754"/>
          <a:ext cx="8382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141298</xdr:rowOff>
    </xdr:from>
    <xdr:to>
      <xdr:col>46</xdr:col>
      <xdr:colOff>38100</xdr:colOff>
      <xdr:row>108</xdr:row>
      <xdr:rowOff>71448</xdr:rowOff>
    </xdr:to>
    <xdr:sp macro="" textlink="">
      <xdr:nvSpPr>
        <xdr:cNvPr id="478" name="楕円 477"/>
        <xdr:cNvSpPr/>
      </xdr:nvSpPr>
      <xdr:spPr>
        <a:xfrm>
          <a:off x="8699500" y="184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18718</xdr:rowOff>
    </xdr:from>
    <xdr:to>
      <xdr:col>50</xdr:col>
      <xdr:colOff>114300</xdr:colOff>
      <xdr:row>108</xdr:row>
      <xdr:rowOff>20648</xdr:rowOff>
    </xdr:to>
    <xdr:cxnSp macro="">
      <xdr:nvCxnSpPr>
        <xdr:cNvPr id="479" name="直線コネクタ 478"/>
        <xdr:cNvCxnSpPr/>
      </xdr:nvCxnSpPr>
      <xdr:spPr>
        <a:xfrm flipV="1">
          <a:off x="8750300" y="18535318"/>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142863</xdr:rowOff>
    </xdr:from>
    <xdr:to>
      <xdr:col>41</xdr:col>
      <xdr:colOff>101600</xdr:colOff>
      <xdr:row>108</xdr:row>
      <xdr:rowOff>73013</xdr:rowOff>
    </xdr:to>
    <xdr:sp macro="" textlink="">
      <xdr:nvSpPr>
        <xdr:cNvPr id="480" name="楕円 479"/>
        <xdr:cNvSpPr/>
      </xdr:nvSpPr>
      <xdr:spPr>
        <a:xfrm>
          <a:off x="7810500" y="1848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20648</xdr:rowOff>
    </xdr:from>
    <xdr:to>
      <xdr:col>45</xdr:col>
      <xdr:colOff>177800</xdr:colOff>
      <xdr:row>108</xdr:row>
      <xdr:rowOff>22213</xdr:rowOff>
    </xdr:to>
    <xdr:cxnSp macro="">
      <xdr:nvCxnSpPr>
        <xdr:cNvPr id="481" name="直線コネクタ 480"/>
        <xdr:cNvCxnSpPr/>
      </xdr:nvCxnSpPr>
      <xdr:spPr>
        <a:xfrm flipV="1">
          <a:off x="7861300" y="18537248"/>
          <a:ext cx="8890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144210</xdr:rowOff>
    </xdr:from>
    <xdr:to>
      <xdr:col>36</xdr:col>
      <xdr:colOff>165100</xdr:colOff>
      <xdr:row>108</xdr:row>
      <xdr:rowOff>74360</xdr:rowOff>
    </xdr:to>
    <xdr:sp macro="" textlink="">
      <xdr:nvSpPr>
        <xdr:cNvPr id="482" name="楕円 481"/>
        <xdr:cNvSpPr/>
      </xdr:nvSpPr>
      <xdr:spPr>
        <a:xfrm>
          <a:off x="6921500" y="184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22213</xdr:rowOff>
    </xdr:from>
    <xdr:to>
      <xdr:col>41</xdr:col>
      <xdr:colOff>50800</xdr:colOff>
      <xdr:row>108</xdr:row>
      <xdr:rowOff>23560</xdr:rowOff>
    </xdr:to>
    <xdr:cxnSp macro="">
      <xdr:nvCxnSpPr>
        <xdr:cNvPr id="483" name="直線コネクタ 482"/>
        <xdr:cNvCxnSpPr/>
      </xdr:nvCxnSpPr>
      <xdr:spPr>
        <a:xfrm flipV="1">
          <a:off x="6972300" y="18538813"/>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105667</xdr:rowOff>
    </xdr:from>
    <xdr:ext cx="599010" cy="259045"/>
    <xdr:sp macro="" textlink="">
      <xdr:nvSpPr>
        <xdr:cNvPr id="484" name="n_1aveValue【港湾・漁港】&#10;一人当たり有形固定資産（償却資産）額"/>
        <xdr:cNvSpPr txBox="1"/>
      </xdr:nvSpPr>
      <xdr:spPr>
        <a:xfrm>
          <a:off x="9327095" y="1776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28922</xdr:rowOff>
    </xdr:from>
    <xdr:ext cx="599010" cy="259045"/>
    <xdr:sp macro="" textlink="">
      <xdr:nvSpPr>
        <xdr:cNvPr id="485" name="n_2aveValue【港湾・漁港】&#10;一人当たり有形固定資産（償却資産）額"/>
        <xdr:cNvSpPr txBox="1"/>
      </xdr:nvSpPr>
      <xdr:spPr>
        <a:xfrm>
          <a:off x="8450795" y="1768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38123</xdr:rowOff>
    </xdr:from>
    <xdr:ext cx="599010" cy="259045"/>
    <xdr:sp macro="" textlink="">
      <xdr:nvSpPr>
        <xdr:cNvPr id="486" name="n_3aveValue【港湾・漁港】&#10;一人当たり有形固定資産（償却資産）額"/>
        <xdr:cNvSpPr txBox="1"/>
      </xdr:nvSpPr>
      <xdr:spPr>
        <a:xfrm>
          <a:off x="7561795" y="1769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156914</xdr:rowOff>
    </xdr:from>
    <xdr:ext cx="599010" cy="259045"/>
    <xdr:sp macro="" textlink="">
      <xdr:nvSpPr>
        <xdr:cNvPr id="487" name="n_4aveValue【港湾・漁港】&#10;一人当たり有形固定資産（償却資産）額"/>
        <xdr:cNvSpPr txBox="1"/>
      </xdr:nvSpPr>
      <xdr:spPr>
        <a:xfrm>
          <a:off x="6672795" y="1764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60645</xdr:rowOff>
    </xdr:from>
    <xdr:ext cx="534377" cy="259045"/>
    <xdr:sp macro="" textlink="">
      <xdr:nvSpPr>
        <xdr:cNvPr id="488" name="n_1mainValue【港湾・漁港】&#10;一人当たり有形固定資産（償却資産）額"/>
        <xdr:cNvSpPr txBox="1"/>
      </xdr:nvSpPr>
      <xdr:spPr>
        <a:xfrm>
          <a:off x="9359411" y="185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62575</xdr:rowOff>
    </xdr:from>
    <xdr:ext cx="534377" cy="259045"/>
    <xdr:sp macro="" textlink="">
      <xdr:nvSpPr>
        <xdr:cNvPr id="489" name="n_2mainValue【港湾・漁港】&#10;一人当たり有形固定資産（償却資産）額"/>
        <xdr:cNvSpPr txBox="1"/>
      </xdr:nvSpPr>
      <xdr:spPr>
        <a:xfrm>
          <a:off x="8483111" y="1857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64140</xdr:rowOff>
    </xdr:from>
    <xdr:ext cx="534377" cy="259045"/>
    <xdr:sp macro="" textlink="">
      <xdr:nvSpPr>
        <xdr:cNvPr id="490" name="n_3mainValue【港湾・漁港】&#10;一人当たり有形固定資産（償却資産）額"/>
        <xdr:cNvSpPr txBox="1"/>
      </xdr:nvSpPr>
      <xdr:spPr>
        <a:xfrm>
          <a:off x="7594111" y="1858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65487</xdr:rowOff>
    </xdr:from>
    <xdr:ext cx="534377" cy="259045"/>
    <xdr:sp macro="" textlink="">
      <xdr:nvSpPr>
        <xdr:cNvPr id="491" name="n_4mainValue【港湾・漁港】&#10;一人当たり有形固定資産（償却資産）額"/>
        <xdr:cNvSpPr txBox="1"/>
      </xdr:nvSpPr>
      <xdr:spPr>
        <a:xfrm>
          <a:off x="6705111" y="1858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517"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19"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521"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523" name="フローチャート: 判断 522"/>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524" name="フローチャート: 判断 523"/>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525" name="フローチャート: 判断 524"/>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526" name="フローチャート: 判断 525"/>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532" name="楕円 531"/>
        <xdr:cNvSpPr/>
      </xdr:nvSpPr>
      <xdr:spPr>
        <a:xfrm>
          <a:off x="16268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533" name="【認定こども園・幼稚園・保育所】&#10;有形固定資産減価償却率該当値テキスト"/>
        <xdr:cNvSpPr txBox="1"/>
      </xdr:nvSpPr>
      <xdr:spPr>
        <a:xfrm>
          <a:off x="16357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534" name="楕円 533"/>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110490</xdr:rowOff>
    </xdr:from>
    <xdr:to>
      <xdr:col>85</xdr:col>
      <xdr:colOff>127000</xdr:colOff>
      <xdr:row>38</xdr:row>
      <xdr:rowOff>140970</xdr:rowOff>
    </xdr:to>
    <xdr:cxnSp macro="">
      <xdr:nvCxnSpPr>
        <xdr:cNvPr id="535" name="直線コネクタ 534"/>
        <xdr:cNvCxnSpPr/>
      </xdr:nvCxnSpPr>
      <xdr:spPr>
        <a:xfrm>
          <a:off x="15481300" y="66255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36" name="楕円 535"/>
        <xdr:cNvSpPr/>
      </xdr:nvSpPr>
      <xdr:spPr>
        <a:xfrm>
          <a:off x="1454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72390</xdr:rowOff>
    </xdr:from>
    <xdr:to>
      <xdr:col>81</xdr:col>
      <xdr:colOff>50800</xdr:colOff>
      <xdr:row>38</xdr:row>
      <xdr:rowOff>110490</xdr:rowOff>
    </xdr:to>
    <xdr:cxnSp macro="">
      <xdr:nvCxnSpPr>
        <xdr:cNvPr id="537" name="直線コネクタ 536"/>
        <xdr:cNvCxnSpPr/>
      </xdr:nvCxnSpPr>
      <xdr:spPr>
        <a:xfrm>
          <a:off x="14592300" y="65874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38" name="楕円 537"/>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38</xdr:row>
      <xdr:rowOff>72390</xdr:rowOff>
    </xdr:to>
    <xdr:cxnSp macro="">
      <xdr:nvCxnSpPr>
        <xdr:cNvPr id="539" name="直線コネクタ 538"/>
        <xdr:cNvCxnSpPr/>
      </xdr:nvCxnSpPr>
      <xdr:spPr>
        <a:xfrm>
          <a:off x="13703300" y="65398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97790</xdr:rowOff>
    </xdr:from>
    <xdr:to>
      <xdr:col>67</xdr:col>
      <xdr:colOff>101600</xdr:colOff>
      <xdr:row>38</xdr:row>
      <xdr:rowOff>27940</xdr:rowOff>
    </xdr:to>
    <xdr:sp macro="" textlink="">
      <xdr:nvSpPr>
        <xdr:cNvPr id="540" name="楕円 539"/>
        <xdr:cNvSpPr/>
      </xdr:nvSpPr>
      <xdr:spPr>
        <a:xfrm>
          <a:off x="1276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148590</xdr:rowOff>
    </xdr:from>
    <xdr:to>
      <xdr:col>71</xdr:col>
      <xdr:colOff>177800</xdr:colOff>
      <xdr:row>38</xdr:row>
      <xdr:rowOff>24765</xdr:rowOff>
    </xdr:to>
    <xdr:cxnSp macro="">
      <xdr:nvCxnSpPr>
        <xdr:cNvPr id="541" name="直線コネクタ 540"/>
        <xdr:cNvCxnSpPr/>
      </xdr:nvCxnSpPr>
      <xdr:spPr>
        <a:xfrm>
          <a:off x="12814300" y="64922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542" name="n_1aveValue【認定こども園・幼稚園・保育所】&#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543" name="n_2aveValue【認定こども園・幼稚園・保育所】&#10;有形固定資産減価償却率"/>
        <xdr:cNvSpPr txBox="1"/>
      </xdr:nvSpPr>
      <xdr:spPr>
        <a:xfrm>
          <a:off x="14389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544" name="n_3aveValue【認定こども園・幼稚園・保育所】&#10;有形固定資産減価償却率"/>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545" name="n_4aveValue【認定こども園・幼稚園・保育所】&#10;有形固定資産減価償却率"/>
        <xdr:cNvSpPr txBox="1"/>
      </xdr:nvSpPr>
      <xdr:spPr>
        <a:xfrm>
          <a:off x="12611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152417</xdr:rowOff>
    </xdr:from>
    <xdr:ext cx="405111" cy="259045"/>
    <xdr:sp macro="" textlink="">
      <xdr:nvSpPr>
        <xdr:cNvPr id="546" name="n_1main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547" name="n_2mainValue【認定こども園・幼稚園・保育所】&#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548" name="n_3main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19067</xdr:rowOff>
    </xdr:from>
    <xdr:ext cx="405111" cy="259045"/>
    <xdr:sp macro="" textlink="">
      <xdr:nvSpPr>
        <xdr:cNvPr id="549" name="n_4mainValue【認定こども園・幼稚園・保育所】&#10;有形固定資産減価償却率"/>
        <xdr:cNvSpPr txBox="1"/>
      </xdr:nvSpPr>
      <xdr:spPr>
        <a:xfrm>
          <a:off x="12611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573" name="直線コネクタ 572"/>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76"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578"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9" name="フローチャート: 判断 57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580" name="フローチャート: 判断 579"/>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581" name="フローチャート: 判断 580"/>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82" name="フローチャート: 判断 581"/>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583" name="フローチャート: 判断 582"/>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105410</xdr:rowOff>
    </xdr:from>
    <xdr:to>
      <xdr:col>116</xdr:col>
      <xdr:colOff>114300</xdr:colOff>
      <xdr:row>34</xdr:row>
      <xdr:rowOff>35560</xdr:rowOff>
    </xdr:to>
    <xdr:sp macro="" textlink="">
      <xdr:nvSpPr>
        <xdr:cNvPr id="589" name="楕円 588"/>
        <xdr:cNvSpPr/>
      </xdr:nvSpPr>
      <xdr:spPr>
        <a:xfrm>
          <a:off x="22110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20337</xdr:rowOff>
    </xdr:from>
    <xdr:ext cx="469744" cy="259045"/>
    <xdr:sp macro="" textlink="">
      <xdr:nvSpPr>
        <xdr:cNvPr id="590" name="【認定こども園・幼稚園・保育所】&#10;一人当たり面積該当値テキスト"/>
        <xdr:cNvSpPr txBox="1"/>
      </xdr:nvSpPr>
      <xdr:spPr>
        <a:xfrm>
          <a:off x="22199600"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101600</xdr:rowOff>
    </xdr:from>
    <xdr:to>
      <xdr:col>112</xdr:col>
      <xdr:colOff>38100</xdr:colOff>
      <xdr:row>34</xdr:row>
      <xdr:rowOff>31750</xdr:rowOff>
    </xdr:to>
    <xdr:sp macro="" textlink="">
      <xdr:nvSpPr>
        <xdr:cNvPr id="591" name="楕円 590"/>
        <xdr:cNvSpPr/>
      </xdr:nvSpPr>
      <xdr:spPr>
        <a:xfrm>
          <a:off x="21272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152400</xdr:rowOff>
    </xdr:from>
    <xdr:to>
      <xdr:col>116</xdr:col>
      <xdr:colOff>63500</xdr:colOff>
      <xdr:row>33</xdr:row>
      <xdr:rowOff>156210</xdr:rowOff>
    </xdr:to>
    <xdr:cxnSp macro="">
      <xdr:nvCxnSpPr>
        <xdr:cNvPr id="592" name="直線コネクタ 591"/>
        <xdr:cNvCxnSpPr/>
      </xdr:nvCxnSpPr>
      <xdr:spPr>
        <a:xfrm>
          <a:off x="21323300" y="58102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116840</xdr:rowOff>
    </xdr:from>
    <xdr:to>
      <xdr:col>107</xdr:col>
      <xdr:colOff>101600</xdr:colOff>
      <xdr:row>34</xdr:row>
      <xdr:rowOff>46990</xdr:rowOff>
    </xdr:to>
    <xdr:sp macro="" textlink="">
      <xdr:nvSpPr>
        <xdr:cNvPr id="593" name="楕円 592"/>
        <xdr:cNvSpPr/>
      </xdr:nvSpPr>
      <xdr:spPr>
        <a:xfrm>
          <a:off x="20383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152400</xdr:rowOff>
    </xdr:from>
    <xdr:to>
      <xdr:col>111</xdr:col>
      <xdr:colOff>177800</xdr:colOff>
      <xdr:row>33</xdr:row>
      <xdr:rowOff>167640</xdr:rowOff>
    </xdr:to>
    <xdr:cxnSp macro="">
      <xdr:nvCxnSpPr>
        <xdr:cNvPr id="594" name="直線コネクタ 593"/>
        <xdr:cNvCxnSpPr/>
      </xdr:nvCxnSpPr>
      <xdr:spPr>
        <a:xfrm flipV="1">
          <a:off x="20434300" y="58102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135890</xdr:rowOff>
    </xdr:from>
    <xdr:to>
      <xdr:col>102</xdr:col>
      <xdr:colOff>165100</xdr:colOff>
      <xdr:row>34</xdr:row>
      <xdr:rowOff>66040</xdr:rowOff>
    </xdr:to>
    <xdr:sp macro="" textlink="">
      <xdr:nvSpPr>
        <xdr:cNvPr id="595" name="楕円 594"/>
        <xdr:cNvSpPr/>
      </xdr:nvSpPr>
      <xdr:spPr>
        <a:xfrm>
          <a:off x="19494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167640</xdr:rowOff>
    </xdr:from>
    <xdr:to>
      <xdr:col>107</xdr:col>
      <xdr:colOff>50800</xdr:colOff>
      <xdr:row>34</xdr:row>
      <xdr:rowOff>15240</xdr:rowOff>
    </xdr:to>
    <xdr:cxnSp macro="">
      <xdr:nvCxnSpPr>
        <xdr:cNvPr id="596" name="直線コネクタ 595"/>
        <xdr:cNvCxnSpPr/>
      </xdr:nvCxnSpPr>
      <xdr:spPr>
        <a:xfrm flipV="1">
          <a:off x="19545300" y="58254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151130</xdr:rowOff>
    </xdr:from>
    <xdr:to>
      <xdr:col>98</xdr:col>
      <xdr:colOff>38100</xdr:colOff>
      <xdr:row>34</xdr:row>
      <xdr:rowOff>81280</xdr:rowOff>
    </xdr:to>
    <xdr:sp macro="" textlink="">
      <xdr:nvSpPr>
        <xdr:cNvPr id="597" name="楕円 596"/>
        <xdr:cNvSpPr/>
      </xdr:nvSpPr>
      <xdr:spPr>
        <a:xfrm>
          <a:off x="18605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15240</xdr:rowOff>
    </xdr:from>
    <xdr:to>
      <xdr:col>102</xdr:col>
      <xdr:colOff>114300</xdr:colOff>
      <xdr:row>34</xdr:row>
      <xdr:rowOff>30480</xdr:rowOff>
    </xdr:to>
    <xdr:cxnSp macro="">
      <xdr:nvCxnSpPr>
        <xdr:cNvPr id="598" name="直線コネクタ 597"/>
        <xdr:cNvCxnSpPr/>
      </xdr:nvCxnSpPr>
      <xdr:spPr>
        <a:xfrm flipV="1">
          <a:off x="18656300" y="5844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64787</xdr:rowOff>
    </xdr:from>
    <xdr:ext cx="469744" cy="259045"/>
    <xdr:sp macro="" textlink="">
      <xdr:nvSpPr>
        <xdr:cNvPr id="599" name="n_1aveValue【認定こども園・幼稚園・保育所】&#10;一人当たり面積"/>
        <xdr:cNvSpPr txBox="1"/>
      </xdr:nvSpPr>
      <xdr:spPr>
        <a:xfrm>
          <a:off x="21075727"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49547</xdr:rowOff>
    </xdr:from>
    <xdr:ext cx="469744" cy="259045"/>
    <xdr:sp macro="" textlink="">
      <xdr:nvSpPr>
        <xdr:cNvPr id="600" name="n_2aveValue【認定こども園・幼稚園・保育所】&#10;一人当たり面積"/>
        <xdr:cNvSpPr txBox="1"/>
      </xdr:nvSpPr>
      <xdr:spPr>
        <a:xfrm>
          <a:off x="20199427"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601"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57167</xdr:rowOff>
    </xdr:from>
    <xdr:ext cx="469744" cy="259045"/>
    <xdr:sp macro="" textlink="">
      <xdr:nvSpPr>
        <xdr:cNvPr id="602" name="n_4aveValue【認定こども園・幼稚園・保育所】&#10;一人当たり面積"/>
        <xdr:cNvSpPr txBox="1"/>
      </xdr:nvSpPr>
      <xdr:spPr>
        <a:xfrm>
          <a:off x="1842142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48277</xdr:rowOff>
    </xdr:from>
    <xdr:ext cx="469744" cy="259045"/>
    <xdr:sp macro="" textlink="">
      <xdr:nvSpPr>
        <xdr:cNvPr id="603" name="n_1mainValue【認定こども園・幼稚園・保育所】&#10;一人当たり面積"/>
        <xdr:cNvSpPr txBox="1"/>
      </xdr:nvSpPr>
      <xdr:spPr>
        <a:xfrm>
          <a:off x="21075727"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63517</xdr:rowOff>
    </xdr:from>
    <xdr:ext cx="469744" cy="259045"/>
    <xdr:sp macro="" textlink="">
      <xdr:nvSpPr>
        <xdr:cNvPr id="604" name="n_2mainValue【認定こども園・幼稚園・保育所】&#10;一人当たり面積"/>
        <xdr:cNvSpPr txBox="1"/>
      </xdr:nvSpPr>
      <xdr:spPr>
        <a:xfrm>
          <a:off x="2019942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82567</xdr:rowOff>
    </xdr:from>
    <xdr:ext cx="469744" cy="259045"/>
    <xdr:sp macro="" textlink="">
      <xdr:nvSpPr>
        <xdr:cNvPr id="605" name="n_3mainValue【認定こども園・幼稚園・保育所】&#10;一人当たり面積"/>
        <xdr:cNvSpPr txBox="1"/>
      </xdr:nvSpPr>
      <xdr:spPr>
        <a:xfrm>
          <a:off x="19310427"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97807</xdr:rowOff>
    </xdr:from>
    <xdr:ext cx="469744" cy="259045"/>
    <xdr:sp macro="" textlink="">
      <xdr:nvSpPr>
        <xdr:cNvPr id="606" name="n_4mainValue【認定こども園・幼稚園・保育所】&#10;一人当たり面積"/>
        <xdr:cNvSpPr txBox="1"/>
      </xdr:nvSpPr>
      <xdr:spPr>
        <a:xfrm>
          <a:off x="18421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629" name="直線コネクタ 628"/>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630"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631" name="直線コネクタ 630"/>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632"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633" name="直線コネクタ 632"/>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634"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635" name="フローチャート: 判断 634"/>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6" name="フローチャート: 判断 635"/>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637" name="フローチャート: 判断 636"/>
        <xdr:cNvSpPr/>
      </xdr:nvSpPr>
      <xdr:spPr>
        <a:xfrm>
          <a:off x="14541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152654</xdr:rowOff>
    </xdr:from>
    <xdr:to>
      <xdr:col>72</xdr:col>
      <xdr:colOff>38100</xdr:colOff>
      <xdr:row>58</xdr:row>
      <xdr:rowOff>82804</xdr:rowOff>
    </xdr:to>
    <xdr:sp macro="" textlink="">
      <xdr:nvSpPr>
        <xdr:cNvPr id="638" name="フローチャート: 判断 637"/>
        <xdr:cNvSpPr/>
      </xdr:nvSpPr>
      <xdr:spPr>
        <a:xfrm>
          <a:off x="13652500" y="992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116078</xdr:rowOff>
    </xdr:from>
    <xdr:to>
      <xdr:col>67</xdr:col>
      <xdr:colOff>101600</xdr:colOff>
      <xdr:row>58</xdr:row>
      <xdr:rowOff>46228</xdr:rowOff>
    </xdr:to>
    <xdr:sp macro="" textlink="">
      <xdr:nvSpPr>
        <xdr:cNvPr id="639" name="フローチャート: 判断 638"/>
        <xdr:cNvSpPr/>
      </xdr:nvSpPr>
      <xdr:spPr>
        <a:xfrm>
          <a:off x="12763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645" name="楕円 644"/>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646" name="【学校施設】&#10;有形固定資産減価償却率該当値テキスト"/>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148082</xdr:rowOff>
    </xdr:from>
    <xdr:to>
      <xdr:col>81</xdr:col>
      <xdr:colOff>101600</xdr:colOff>
      <xdr:row>58</xdr:row>
      <xdr:rowOff>78232</xdr:rowOff>
    </xdr:to>
    <xdr:sp macro="" textlink="">
      <xdr:nvSpPr>
        <xdr:cNvPr id="647" name="楕円 646"/>
        <xdr:cNvSpPr/>
      </xdr:nvSpPr>
      <xdr:spPr>
        <a:xfrm>
          <a:off x="15430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27432</xdr:rowOff>
    </xdr:from>
    <xdr:to>
      <xdr:col>85</xdr:col>
      <xdr:colOff>127000</xdr:colOff>
      <xdr:row>59</xdr:row>
      <xdr:rowOff>11430</xdr:rowOff>
    </xdr:to>
    <xdr:cxnSp macro="">
      <xdr:nvCxnSpPr>
        <xdr:cNvPr id="648" name="直線コネクタ 647"/>
        <xdr:cNvCxnSpPr/>
      </xdr:nvCxnSpPr>
      <xdr:spPr>
        <a:xfrm>
          <a:off x="15481300" y="997153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161798</xdr:rowOff>
    </xdr:from>
    <xdr:to>
      <xdr:col>76</xdr:col>
      <xdr:colOff>165100</xdr:colOff>
      <xdr:row>58</xdr:row>
      <xdr:rowOff>91948</xdr:rowOff>
    </xdr:to>
    <xdr:sp macro="" textlink="">
      <xdr:nvSpPr>
        <xdr:cNvPr id="649" name="楕円 648"/>
        <xdr:cNvSpPr/>
      </xdr:nvSpPr>
      <xdr:spPr>
        <a:xfrm>
          <a:off x="14541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27432</xdr:rowOff>
    </xdr:from>
    <xdr:to>
      <xdr:col>81</xdr:col>
      <xdr:colOff>50800</xdr:colOff>
      <xdr:row>58</xdr:row>
      <xdr:rowOff>41148</xdr:rowOff>
    </xdr:to>
    <xdr:cxnSp macro="">
      <xdr:nvCxnSpPr>
        <xdr:cNvPr id="650" name="直線コネクタ 649"/>
        <xdr:cNvCxnSpPr/>
      </xdr:nvCxnSpPr>
      <xdr:spPr>
        <a:xfrm flipV="1">
          <a:off x="14592300" y="9971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164084</xdr:rowOff>
    </xdr:from>
    <xdr:to>
      <xdr:col>72</xdr:col>
      <xdr:colOff>38100</xdr:colOff>
      <xdr:row>57</xdr:row>
      <xdr:rowOff>94234</xdr:rowOff>
    </xdr:to>
    <xdr:sp macro="" textlink="">
      <xdr:nvSpPr>
        <xdr:cNvPr id="651" name="楕円 650"/>
        <xdr:cNvSpPr/>
      </xdr:nvSpPr>
      <xdr:spPr>
        <a:xfrm>
          <a:off x="136525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43434</xdr:rowOff>
    </xdr:from>
    <xdr:to>
      <xdr:col>76</xdr:col>
      <xdr:colOff>114300</xdr:colOff>
      <xdr:row>58</xdr:row>
      <xdr:rowOff>41148</xdr:rowOff>
    </xdr:to>
    <xdr:cxnSp macro="">
      <xdr:nvCxnSpPr>
        <xdr:cNvPr id="652" name="直線コネクタ 651"/>
        <xdr:cNvCxnSpPr/>
      </xdr:nvCxnSpPr>
      <xdr:spPr>
        <a:xfrm>
          <a:off x="13703300" y="981608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38354</xdr:rowOff>
    </xdr:from>
    <xdr:to>
      <xdr:col>67</xdr:col>
      <xdr:colOff>101600</xdr:colOff>
      <xdr:row>57</xdr:row>
      <xdr:rowOff>139954</xdr:rowOff>
    </xdr:to>
    <xdr:sp macro="" textlink="">
      <xdr:nvSpPr>
        <xdr:cNvPr id="653" name="楕円 652"/>
        <xdr:cNvSpPr/>
      </xdr:nvSpPr>
      <xdr:spPr>
        <a:xfrm>
          <a:off x="12763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43434</xdr:rowOff>
    </xdr:from>
    <xdr:to>
      <xdr:col>71</xdr:col>
      <xdr:colOff>177800</xdr:colOff>
      <xdr:row>57</xdr:row>
      <xdr:rowOff>89154</xdr:rowOff>
    </xdr:to>
    <xdr:cxnSp macro="">
      <xdr:nvCxnSpPr>
        <xdr:cNvPr id="654" name="直線コネクタ 653"/>
        <xdr:cNvCxnSpPr/>
      </xdr:nvCxnSpPr>
      <xdr:spPr>
        <a:xfrm flipV="1">
          <a:off x="12814300" y="98160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55" name="n_1aveValue【学校施設】&#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87647</xdr:rowOff>
    </xdr:from>
    <xdr:ext cx="405111" cy="259045"/>
    <xdr:sp macro="" textlink="">
      <xdr:nvSpPr>
        <xdr:cNvPr id="656" name="n_2aveValue【学校施設】&#10;有形固定資産減価償却率"/>
        <xdr:cNvSpPr txBox="1"/>
      </xdr:nvSpPr>
      <xdr:spPr>
        <a:xfrm>
          <a:off x="14389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73931</xdr:rowOff>
    </xdr:from>
    <xdr:ext cx="405111" cy="259045"/>
    <xdr:sp macro="" textlink="">
      <xdr:nvSpPr>
        <xdr:cNvPr id="657" name="n_3aveValue【学校施設】&#10;有形固定資産減価償却率"/>
        <xdr:cNvSpPr txBox="1"/>
      </xdr:nvSpPr>
      <xdr:spPr>
        <a:xfrm>
          <a:off x="13500744" y="1001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37355</xdr:rowOff>
    </xdr:from>
    <xdr:ext cx="405111" cy="259045"/>
    <xdr:sp macro="" textlink="">
      <xdr:nvSpPr>
        <xdr:cNvPr id="658" name="n_4aveValue【学校施設】&#10;有形固定資産減価償却率"/>
        <xdr:cNvSpPr txBox="1"/>
      </xdr:nvSpPr>
      <xdr:spPr>
        <a:xfrm>
          <a:off x="12611744"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94759</xdr:rowOff>
    </xdr:from>
    <xdr:ext cx="405111" cy="259045"/>
    <xdr:sp macro="" textlink="">
      <xdr:nvSpPr>
        <xdr:cNvPr id="659" name="n_1mainValue【学校施設】&#10;有形固定資産減価償却率"/>
        <xdr:cNvSpPr txBox="1"/>
      </xdr:nvSpPr>
      <xdr:spPr>
        <a:xfrm>
          <a:off x="152660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108475</xdr:rowOff>
    </xdr:from>
    <xdr:ext cx="405111" cy="259045"/>
    <xdr:sp macro="" textlink="">
      <xdr:nvSpPr>
        <xdr:cNvPr id="660" name="n_2mainValue【学校施設】&#10;有形固定資産減価償却率"/>
        <xdr:cNvSpPr txBox="1"/>
      </xdr:nvSpPr>
      <xdr:spPr>
        <a:xfrm>
          <a:off x="14389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110761</xdr:rowOff>
    </xdr:from>
    <xdr:ext cx="405111" cy="259045"/>
    <xdr:sp macro="" textlink="">
      <xdr:nvSpPr>
        <xdr:cNvPr id="661" name="n_3mainValue【学校施設】&#10;有形固定資産減価償却率"/>
        <xdr:cNvSpPr txBox="1"/>
      </xdr:nvSpPr>
      <xdr:spPr>
        <a:xfrm>
          <a:off x="13500744" y="95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156481</xdr:rowOff>
    </xdr:from>
    <xdr:ext cx="405111" cy="259045"/>
    <xdr:sp macro="" textlink="">
      <xdr:nvSpPr>
        <xdr:cNvPr id="662" name="n_4mainValue【学校施設】&#10;有形固定資産減価償却率"/>
        <xdr:cNvSpPr txBox="1"/>
      </xdr:nvSpPr>
      <xdr:spPr>
        <a:xfrm>
          <a:off x="126117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7" name="直線コネクタ 686"/>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688"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89" name="直線コネクタ 688"/>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690"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1" name="直線コネクタ 690"/>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692" name="【学校施設】&#10;一人当たり面積平均値テキスト"/>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693" name="フローチャート: 判断 692"/>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95504</xdr:rowOff>
    </xdr:from>
    <xdr:to>
      <xdr:col>112</xdr:col>
      <xdr:colOff>38100</xdr:colOff>
      <xdr:row>61</xdr:row>
      <xdr:rowOff>25654</xdr:rowOff>
    </xdr:to>
    <xdr:sp macro="" textlink="">
      <xdr:nvSpPr>
        <xdr:cNvPr id="694" name="フローチャート: 判断 693"/>
        <xdr:cNvSpPr/>
      </xdr:nvSpPr>
      <xdr:spPr>
        <a:xfrm>
          <a:off x="21272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695" name="フローチャート: 判断 694"/>
        <xdr:cNvSpPr/>
      </xdr:nvSpPr>
      <xdr:spPr>
        <a:xfrm>
          <a:off x="20383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117602</xdr:rowOff>
    </xdr:from>
    <xdr:to>
      <xdr:col>102</xdr:col>
      <xdr:colOff>165100</xdr:colOff>
      <xdr:row>61</xdr:row>
      <xdr:rowOff>47752</xdr:rowOff>
    </xdr:to>
    <xdr:sp macro="" textlink="">
      <xdr:nvSpPr>
        <xdr:cNvPr id="696" name="フローチャート: 判断 695"/>
        <xdr:cNvSpPr/>
      </xdr:nvSpPr>
      <xdr:spPr>
        <a:xfrm>
          <a:off x="19494500" y="1040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97" name="フローチャート: 判断 696"/>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36068</xdr:rowOff>
    </xdr:from>
    <xdr:to>
      <xdr:col>116</xdr:col>
      <xdr:colOff>114300</xdr:colOff>
      <xdr:row>60</xdr:row>
      <xdr:rowOff>137668</xdr:rowOff>
    </xdr:to>
    <xdr:sp macro="" textlink="">
      <xdr:nvSpPr>
        <xdr:cNvPr id="703" name="楕円 702"/>
        <xdr:cNvSpPr/>
      </xdr:nvSpPr>
      <xdr:spPr>
        <a:xfrm>
          <a:off x="221107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58945</xdr:rowOff>
    </xdr:from>
    <xdr:ext cx="469744" cy="259045"/>
    <xdr:sp macro="" textlink="">
      <xdr:nvSpPr>
        <xdr:cNvPr id="704" name="【学校施設】&#10;一人当たり面積該当値テキスト"/>
        <xdr:cNvSpPr txBox="1"/>
      </xdr:nvSpPr>
      <xdr:spPr>
        <a:xfrm>
          <a:off x="22199600" y="1017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56642</xdr:rowOff>
    </xdr:from>
    <xdr:to>
      <xdr:col>112</xdr:col>
      <xdr:colOff>38100</xdr:colOff>
      <xdr:row>60</xdr:row>
      <xdr:rowOff>158242</xdr:rowOff>
    </xdr:to>
    <xdr:sp macro="" textlink="">
      <xdr:nvSpPr>
        <xdr:cNvPr id="705" name="楕円 704"/>
        <xdr:cNvSpPr/>
      </xdr:nvSpPr>
      <xdr:spPr>
        <a:xfrm>
          <a:off x="21272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86868</xdr:rowOff>
    </xdr:from>
    <xdr:to>
      <xdr:col>116</xdr:col>
      <xdr:colOff>63500</xdr:colOff>
      <xdr:row>60</xdr:row>
      <xdr:rowOff>107442</xdr:rowOff>
    </xdr:to>
    <xdr:cxnSp macro="">
      <xdr:nvCxnSpPr>
        <xdr:cNvPr id="706" name="直線コネクタ 705"/>
        <xdr:cNvCxnSpPr/>
      </xdr:nvCxnSpPr>
      <xdr:spPr>
        <a:xfrm flipV="1">
          <a:off x="21323300" y="1037386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73406</xdr:rowOff>
    </xdr:from>
    <xdr:to>
      <xdr:col>107</xdr:col>
      <xdr:colOff>101600</xdr:colOff>
      <xdr:row>61</xdr:row>
      <xdr:rowOff>3556</xdr:rowOff>
    </xdr:to>
    <xdr:sp macro="" textlink="">
      <xdr:nvSpPr>
        <xdr:cNvPr id="707" name="楕円 706"/>
        <xdr:cNvSpPr/>
      </xdr:nvSpPr>
      <xdr:spPr>
        <a:xfrm>
          <a:off x="20383500" y="103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107442</xdr:rowOff>
    </xdr:from>
    <xdr:to>
      <xdr:col>111</xdr:col>
      <xdr:colOff>177800</xdr:colOff>
      <xdr:row>60</xdr:row>
      <xdr:rowOff>124206</xdr:rowOff>
    </xdr:to>
    <xdr:cxnSp macro="">
      <xdr:nvCxnSpPr>
        <xdr:cNvPr id="708" name="直線コネクタ 707"/>
        <xdr:cNvCxnSpPr/>
      </xdr:nvCxnSpPr>
      <xdr:spPr>
        <a:xfrm flipV="1">
          <a:off x="20434300" y="1039444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87122</xdr:rowOff>
    </xdr:from>
    <xdr:to>
      <xdr:col>102</xdr:col>
      <xdr:colOff>165100</xdr:colOff>
      <xdr:row>61</xdr:row>
      <xdr:rowOff>17272</xdr:rowOff>
    </xdr:to>
    <xdr:sp macro="" textlink="">
      <xdr:nvSpPr>
        <xdr:cNvPr id="709" name="楕円 708"/>
        <xdr:cNvSpPr/>
      </xdr:nvSpPr>
      <xdr:spPr>
        <a:xfrm>
          <a:off x="19494500" y="103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124206</xdr:rowOff>
    </xdr:from>
    <xdr:to>
      <xdr:col>107</xdr:col>
      <xdr:colOff>50800</xdr:colOff>
      <xdr:row>60</xdr:row>
      <xdr:rowOff>137922</xdr:rowOff>
    </xdr:to>
    <xdr:cxnSp macro="">
      <xdr:nvCxnSpPr>
        <xdr:cNvPr id="710" name="直線コネクタ 709"/>
        <xdr:cNvCxnSpPr/>
      </xdr:nvCxnSpPr>
      <xdr:spPr>
        <a:xfrm flipV="1">
          <a:off x="19545300" y="104112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100838</xdr:rowOff>
    </xdr:from>
    <xdr:to>
      <xdr:col>98</xdr:col>
      <xdr:colOff>38100</xdr:colOff>
      <xdr:row>61</xdr:row>
      <xdr:rowOff>30988</xdr:rowOff>
    </xdr:to>
    <xdr:sp macro="" textlink="">
      <xdr:nvSpPr>
        <xdr:cNvPr id="711" name="楕円 710"/>
        <xdr:cNvSpPr/>
      </xdr:nvSpPr>
      <xdr:spPr>
        <a:xfrm>
          <a:off x="18605500" y="103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137922</xdr:rowOff>
    </xdr:from>
    <xdr:to>
      <xdr:col>102</xdr:col>
      <xdr:colOff>114300</xdr:colOff>
      <xdr:row>60</xdr:row>
      <xdr:rowOff>151638</xdr:rowOff>
    </xdr:to>
    <xdr:cxnSp macro="">
      <xdr:nvCxnSpPr>
        <xdr:cNvPr id="712" name="直線コネクタ 711"/>
        <xdr:cNvCxnSpPr/>
      </xdr:nvCxnSpPr>
      <xdr:spPr>
        <a:xfrm flipV="1">
          <a:off x="18656300" y="104249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16781</xdr:rowOff>
    </xdr:from>
    <xdr:ext cx="469744" cy="259045"/>
    <xdr:sp macro="" textlink="">
      <xdr:nvSpPr>
        <xdr:cNvPr id="713" name="n_1aveValue【学校施設】&#10;一人当たり面積"/>
        <xdr:cNvSpPr txBox="1"/>
      </xdr:nvSpPr>
      <xdr:spPr>
        <a:xfrm>
          <a:off x="21075727" y="104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714" name="n_2aveValue【学校施設】&#10;一人当たり面積"/>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38879</xdr:rowOff>
    </xdr:from>
    <xdr:ext cx="469744" cy="259045"/>
    <xdr:sp macro="" textlink="">
      <xdr:nvSpPr>
        <xdr:cNvPr id="715" name="n_3aveValue【学校施設】&#10;一人当たり面積"/>
        <xdr:cNvSpPr txBox="1"/>
      </xdr:nvSpPr>
      <xdr:spPr>
        <a:xfrm>
          <a:off x="19310427" y="104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76217</xdr:rowOff>
    </xdr:from>
    <xdr:ext cx="469744" cy="259045"/>
    <xdr:sp macro="" textlink="">
      <xdr:nvSpPr>
        <xdr:cNvPr id="716" name="n_4aveValue【学校施設】&#10;一人当たり面積"/>
        <xdr:cNvSpPr txBox="1"/>
      </xdr:nvSpPr>
      <xdr:spPr>
        <a:xfrm>
          <a:off x="18421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3319</xdr:rowOff>
    </xdr:from>
    <xdr:ext cx="469744" cy="259045"/>
    <xdr:sp macro="" textlink="">
      <xdr:nvSpPr>
        <xdr:cNvPr id="717" name="n_1mainValue【学校施設】&#10;一人当たり面積"/>
        <xdr:cNvSpPr txBox="1"/>
      </xdr:nvSpPr>
      <xdr:spPr>
        <a:xfrm>
          <a:off x="210757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20083</xdr:rowOff>
    </xdr:from>
    <xdr:ext cx="469744" cy="259045"/>
    <xdr:sp macro="" textlink="">
      <xdr:nvSpPr>
        <xdr:cNvPr id="718" name="n_2mainValue【学校施設】&#10;一人当たり面積"/>
        <xdr:cNvSpPr txBox="1"/>
      </xdr:nvSpPr>
      <xdr:spPr>
        <a:xfrm>
          <a:off x="20199427" y="1013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33799</xdr:rowOff>
    </xdr:from>
    <xdr:ext cx="469744" cy="259045"/>
    <xdr:sp macro="" textlink="">
      <xdr:nvSpPr>
        <xdr:cNvPr id="719" name="n_3mainValue【学校施設】&#10;一人当たり面積"/>
        <xdr:cNvSpPr txBox="1"/>
      </xdr:nvSpPr>
      <xdr:spPr>
        <a:xfrm>
          <a:off x="19310427" y="1014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47515</xdr:rowOff>
    </xdr:from>
    <xdr:ext cx="469744" cy="259045"/>
    <xdr:sp macro="" textlink="">
      <xdr:nvSpPr>
        <xdr:cNvPr id="720" name="n_4mainValue【学校施設】&#10;一人当たり面積"/>
        <xdr:cNvSpPr txBox="1"/>
      </xdr:nvSpPr>
      <xdr:spPr>
        <a:xfrm>
          <a:off x="18421427"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745" name="直線コネクタ 744"/>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8"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9" name="直線コネクタ 748"/>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750" name="【児童館】&#10;有形固定資産減価償却率平均値テキスト"/>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51" name="フローチャート: 判断 750"/>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752" name="フローチャート: 判断 75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71120</xdr:rowOff>
    </xdr:from>
    <xdr:to>
      <xdr:col>76</xdr:col>
      <xdr:colOff>165100</xdr:colOff>
      <xdr:row>82</xdr:row>
      <xdr:rowOff>1270</xdr:rowOff>
    </xdr:to>
    <xdr:sp macro="" textlink="">
      <xdr:nvSpPr>
        <xdr:cNvPr id="753" name="フローチャート: 判断 752"/>
        <xdr:cNvSpPr/>
      </xdr:nvSpPr>
      <xdr:spPr>
        <a:xfrm>
          <a:off x="14541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88264</xdr:rowOff>
    </xdr:from>
    <xdr:to>
      <xdr:col>72</xdr:col>
      <xdr:colOff>38100</xdr:colOff>
      <xdr:row>82</xdr:row>
      <xdr:rowOff>18414</xdr:rowOff>
    </xdr:to>
    <xdr:sp macro="" textlink="">
      <xdr:nvSpPr>
        <xdr:cNvPr id="754" name="フローチャート: 判断 753"/>
        <xdr:cNvSpPr/>
      </xdr:nvSpPr>
      <xdr:spPr>
        <a:xfrm>
          <a:off x="13652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5" name="フローチャート: 判断 754"/>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137795</xdr:rowOff>
    </xdr:from>
    <xdr:to>
      <xdr:col>85</xdr:col>
      <xdr:colOff>177800</xdr:colOff>
      <xdr:row>80</xdr:row>
      <xdr:rowOff>67945</xdr:rowOff>
    </xdr:to>
    <xdr:sp macro="" textlink="">
      <xdr:nvSpPr>
        <xdr:cNvPr id="761" name="楕円 760"/>
        <xdr:cNvSpPr/>
      </xdr:nvSpPr>
      <xdr:spPr>
        <a:xfrm>
          <a:off x="162687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160672</xdr:rowOff>
    </xdr:from>
    <xdr:ext cx="405111" cy="259045"/>
    <xdr:sp macro="" textlink="">
      <xdr:nvSpPr>
        <xdr:cNvPr id="762" name="【児童館】&#10;有形固定資産減価償却率該当値テキスト"/>
        <xdr:cNvSpPr txBox="1"/>
      </xdr:nvSpPr>
      <xdr:spPr>
        <a:xfrm>
          <a:off x="16357600"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53975</xdr:rowOff>
    </xdr:from>
    <xdr:to>
      <xdr:col>81</xdr:col>
      <xdr:colOff>101600</xdr:colOff>
      <xdr:row>79</xdr:row>
      <xdr:rowOff>155575</xdr:rowOff>
    </xdr:to>
    <xdr:sp macro="" textlink="">
      <xdr:nvSpPr>
        <xdr:cNvPr id="763" name="楕円 762"/>
        <xdr:cNvSpPr/>
      </xdr:nvSpPr>
      <xdr:spPr>
        <a:xfrm>
          <a:off x="15430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104775</xdr:rowOff>
    </xdr:from>
    <xdr:to>
      <xdr:col>85</xdr:col>
      <xdr:colOff>127000</xdr:colOff>
      <xdr:row>80</xdr:row>
      <xdr:rowOff>17145</xdr:rowOff>
    </xdr:to>
    <xdr:cxnSp macro="">
      <xdr:nvCxnSpPr>
        <xdr:cNvPr id="764" name="直線コネクタ 763"/>
        <xdr:cNvCxnSpPr/>
      </xdr:nvCxnSpPr>
      <xdr:spPr>
        <a:xfrm>
          <a:off x="15481300" y="1364932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84455</xdr:rowOff>
    </xdr:from>
    <xdr:to>
      <xdr:col>76</xdr:col>
      <xdr:colOff>165100</xdr:colOff>
      <xdr:row>80</xdr:row>
      <xdr:rowOff>14605</xdr:rowOff>
    </xdr:to>
    <xdr:sp macro="" textlink="">
      <xdr:nvSpPr>
        <xdr:cNvPr id="765" name="楕円 764"/>
        <xdr:cNvSpPr/>
      </xdr:nvSpPr>
      <xdr:spPr>
        <a:xfrm>
          <a:off x="14541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104775</xdr:rowOff>
    </xdr:from>
    <xdr:to>
      <xdr:col>81</xdr:col>
      <xdr:colOff>50800</xdr:colOff>
      <xdr:row>79</xdr:row>
      <xdr:rowOff>135255</xdr:rowOff>
    </xdr:to>
    <xdr:cxnSp macro="">
      <xdr:nvCxnSpPr>
        <xdr:cNvPr id="766" name="直線コネクタ 765"/>
        <xdr:cNvCxnSpPr/>
      </xdr:nvCxnSpPr>
      <xdr:spPr>
        <a:xfrm flipV="1">
          <a:off x="14592300" y="136493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34925</xdr:rowOff>
    </xdr:from>
    <xdr:to>
      <xdr:col>72</xdr:col>
      <xdr:colOff>38100</xdr:colOff>
      <xdr:row>79</xdr:row>
      <xdr:rowOff>136525</xdr:rowOff>
    </xdr:to>
    <xdr:sp macro="" textlink="">
      <xdr:nvSpPr>
        <xdr:cNvPr id="767" name="楕円 766"/>
        <xdr:cNvSpPr/>
      </xdr:nvSpPr>
      <xdr:spPr>
        <a:xfrm>
          <a:off x="13652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85725</xdr:rowOff>
    </xdr:from>
    <xdr:to>
      <xdr:col>76</xdr:col>
      <xdr:colOff>114300</xdr:colOff>
      <xdr:row>79</xdr:row>
      <xdr:rowOff>135255</xdr:rowOff>
    </xdr:to>
    <xdr:cxnSp macro="">
      <xdr:nvCxnSpPr>
        <xdr:cNvPr id="768" name="直線コネクタ 767"/>
        <xdr:cNvCxnSpPr/>
      </xdr:nvCxnSpPr>
      <xdr:spPr>
        <a:xfrm>
          <a:off x="13703300" y="136302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156845</xdr:rowOff>
    </xdr:from>
    <xdr:to>
      <xdr:col>67</xdr:col>
      <xdr:colOff>101600</xdr:colOff>
      <xdr:row>79</xdr:row>
      <xdr:rowOff>86995</xdr:rowOff>
    </xdr:to>
    <xdr:sp macro="" textlink="">
      <xdr:nvSpPr>
        <xdr:cNvPr id="769" name="楕円 768"/>
        <xdr:cNvSpPr/>
      </xdr:nvSpPr>
      <xdr:spPr>
        <a:xfrm>
          <a:off x="12763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36195</xdr:rowOff>
    </xdr:from>
    <xdr:to>
      <xdr:col>71</xdr:col>
      <xdr:colOff>177800</xdr:colOff>
      <xdr:row>79</xdr:row>
      <xdr:rowOff>85725</xdr:rowOff>
    </xdr:to>
    <xdr:cxnSp macro="">
      <xdr:nvCxnSpPr>
        <xdr:cNvPr id="770" name="直線コネクタ 769"/>
        <xdr:cNvCxnSpPr/>
      </xdr:nvCxnSpPr>
      <xdr:spPr>
        <a:xfrm>
          <a:off x="12814300" y="135807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771" name="n_1aveValue【児童館】&#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163847</xdr:rowOff>
    </xdr:from>
    <xdr:ext cx="405111" cy="259045"/>
    <xdr:sp macro="" textlink="">
      <xdr:nvSpPr>
        <xdr:cNvPr id="772" name="n_2aveValue【児童館】&#10;有形固定資産減価償却率"/>
        <xdr:cNvSpPr txBox="1"/>
      </xdr:nvSpPr>
      <xdr:spPr>
        <a:xfrm>
          <a:off x="14389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9541</xdr:rowOff>
    </xdr:from>
    <xdr:ext cx="405111" cy="259045"/>
    <xdr:sp macro="" textlink="">
      <xdr:nvSpPr>
        <xdr:cNvPr id="773" name="n_3aveValue【児童館】&#10;有形固定資産減価償却率"/>
        <xdr:cNvSpPr txBox="1"/>
      </xdr:nvSpPr>
      <xdr:spPr>
        <a:xfrm>
          <a:off x="13500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774" name="n_4aveValue【児童館】&#10;有形固定資産減価償却率"/>
        <xdr:cNvSpPr txBox="1"/>
      </xdr:nvSpPr>
      <xdr:spPr>
        <a:xfrm>
          <a:off x="12611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652</xdr:rowOff>
    </xdr:from>
    <xdr:ext cx="405111" cy="259045"/>
    <xdr:sp macro="" textlink="">
      <xdr:nvSpPr>
        <xdr:cNvPr id="775" name="n_1mainValue【児童館】&#10;有形固定資産減価償却率"/>
        <xdr:cNvSpPr txBox="1"/>
      </xdr:nvSpPr>
      <xdr:spPr>
        <a:xfrm>
          <a:off x="152660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31132</xdr:rowOff>
    </xdr:from>
    <xdr:ext cx="405111" cy="259045"/>
    <xdr:sp macro="" textlink="">
      <xdr:nvSpPr>
        <xdr:cNvPr id="776" name="n_2mainValue【児童館】&#10;有形固定資産減価償却率"/>
        <xdr:cNvSpPr txBox="1"/>
      </xdr:nvSpPr>
      <xdr:spPr>
        <a:xfrm>
          <a:off x="14389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153052</xdr:rowOff>
    </xdr:from>
    <xdr:ext cx="405111" cy="259045"/>
    <xdr:sp macro="" textlink="">
      <xdr:nvSpPr>
        <xdr:cNvPr id="777" name="n_3mainValue【児童館】&#10;有形固定資産減価償却率"/>
        <xdr:cNvSpPr txBox="1"/>
      </xdr:nvSpPr>
      <xdr:spPr>
        <a:xfrm>
          <a:off x="13500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103522</xdr:rowOff>
    </xdr:from>
    <xdr:ext cx="405111" cy="259045"/>
    <xdr:sp macro="" textlink="">
      <xdr:nvSpPr>
        <xdr:cNvPr id="778" name="n_4mainValue【児童館】&#10;有形固定資産減価償却率"/>
        <xdr:cNvSpPr txBox="1"/>
      </xdr:nvSpPr>
      <xdr:spPr>
        <a:xfrm>
          <a:off x="126117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2" name="直線コネクタ 8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6" name="直線コネクタ 8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9" name="フローチャート: 判断 808"/>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10" name="フローチャート: 判断 809"/>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11" name="フローチャート: 判断 810"/>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12" name="フローチャート: 判断 811"/>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8" name="楕円 817"/>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19"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20" name="楕円 819"/>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821" name="直線コネクタ 820"/>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822" name="楕円 821"/>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823" name="直線コネクタ 822"/>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24" name="楕円 823"/>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825" name="直線コネクタ 824"/>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26" name="楕円 825"/>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827" name="直線コネクタ 826"/>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28"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9"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30"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31"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32"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33"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34" name="n_3main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35" name="n_4mainValue【児童館】&#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861" name="直線コネクタ 860"/>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862"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863" name="直線コネクタ 862"/>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4"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866"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67" name="フローチャート: 判断 866"/>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868" name="フローチャート: 判断 867"/>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xdr:rowOff>
    </xdr:from>
    <xdr:to>
      <xdr:col>76</xdr:col>
      <xdr:colOff>165100</xdr:colOff>
      <xdr:row>105</xdr:row>
      <xdr:rowOff>102507</xdr:rowOff>
    </xdr:to>
    <xdr:sp macro="" textlink="">
      <xdr:nvSpPr>
        <xdr:cNvPr id="869" name="フローチャート: 判断 868"/>
        <xdr:cNvSpPr/>
      </xdr:nvSpPr>
      <xdr:spPr>
        <a:xfrm>
          <a:off x="14541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0" name="フローチャート: 判断 869"/>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4173</xdr:rowOff>
    </xdr:from>
    <xdr:to>
      <xdr:col>67</xdr:col>
      <xdr:colOff>101600</xdr:colOff>
      <xdr:row>105</xdr:row>
      <xdr:rowOff>105773</xdr:rowOff>
    </xdr:to>
    <xdr:sp macro="" textlink="">
      <xdr:nvSpPr>
        <xdr:cNvPr id="871" name="フローチャート: 判断 870"/>
        <xdr:cNvSpPr/>
      </xdr:nvSpPr>
      <xdr:spPr>
        <a:xfrm>
          <a:off x="12763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141332</xdr:rowOff>
    </xdr:from>
    <xdr:to>
      <xdr:col>85</xdr:col>
      <xdr:colOff>177800</xdr:colOff>
      <xdr:row>105</xdr:row>
      <xdr:rowOff>71482</xdr:rowOff>
    </xdr:to>
    <xdr:sp macro="" textlink="">
      <xdr:nvSpPr>
        <xdr:cNvPr id="877" name="楕円 876"/>
        <xdr:cNvSpPr/>
      </xdr:nvSpPr>
      <xdr:spPr>
        <a:xfrm>
          <a:off x="16268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164209</xdr:rowOff>
    </xdr:from>
    <xdr:ext cx="405111" cy="259045"/>
    <xdr:sp macro="" textlink="">
      <xdr:nvSpPr>
        <xdr:cNvPr id="878" name="【公民館】&#10;有形固定資産減価償却率該当値テキスト"/>
        <xdr:cNvSpPr txBox="1"/>
      </xdr:nvSpPr>
      <xdr:spPr>
        <a:xfrm>
          <a:off x="16357600" y="178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92348</xdr:rowOff>
    </xdr:from>
    <xdr:to>
      <xdr:col>81</xdr:col>
      <xdr:colOff>101600</xdr:colOff>
      <xdr:row>105</xdr:row>
      <xdr:rowOff>22498</xdr:rowOff>
    </xdr:to>
    <xdr:sp macro="" textlink="">
      <xdr:nvSpPr>
        <xdr:cNvPr id="879" name="楕円 878"/>
        <xdr:cNvSpPr/>
      </xdr:nvSpPr>
      <xdr:spPr>
        <a:xfrm>
          <a:off x="15430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143148</xdr:rowOff>
    </xdr:from>
    <xdr:to>
      <xdr:col>85</xdr:col>
      <xdr:colOff>127000</xdr:colOff>
      <xdr:row>105</xdr:row>
      <xdr:rowOff>20682</xdr:rowOff>
    </xdr:to>
    <xdr:cxnSp macro="">
      <xdr:nvCxnSpPr>
        <xdr:cNvPr id="880" name="直線コネクタ 879"/>
        <xdr:cNvCxnSpPr/>
      </xdr:nvCxnSpPr>
      <xdr:spPr>
        <a:xfrm>
          <a:off x="15481300" y="1797394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54792</xdr:rowOff>
    </xdr:from>
    <xdr:to>
      <xdr:col>76</xdr:col>
      <xdr:colOff>165100</xdr:colOff>
      <xdr:row>104</xdr:row>
      <xdr:rowOff>156392</xdr:rowOff>
    </xdr:to>
    <xdr:sp macro="" textlink="">
      <xdr:nvSpPr>
        <xdr:cNvPr id="881" name="楕円 880"/>
        <xdr:cNvSpPr/>
      </xdr:nvSpPr>
      <xdr:spPr>
        <a:xfrm>
          <a:off x="14541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105592</xdr:rowOff>
    </xdr:from>
    <xdr:to>
      <xdr:col>81</xdr:col>
      <xdr:colOff>50800</xdr:colOff>
      <xdr:row>104</xdr:row>
      <xdr:rowOff>143148</xdr:rowOff>
    </xdr:to>
    <xdr:cxnSp macro="">
      <xdr:nvCxnSpPr>
        <xdr:cNvPr id="882" name="直線コネクタ 881"/>
        <xdr:cNvCxnSpPr/>
      </xdr:nvCxnSpPr>
      <xdr:spPr>
        <a:xfrm>
          <a:off x="14592300" y="179363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83" name="楕円 882"/>
        <xdr:cNvSpPr/>
      </xdr:nvSpPr>
      <xdr:spPr>
        <a:xfrm>
          <a:off x="1365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105592</xdr:rowOff>
    </xdr:from>
    <xdr:to>
      <xdr:col>76</xdr:col>
      <xdr:colOff>114300</xdr:colOff>
      <xdr:row>104</xdr:row>
      <xdr:rowOff>148045</xdr:rowOff>
    </xdr:to>
    <xdr:cxnSp macro="">
      <xdr:nvCxnSpPr>
        <xdr:cNvPr id="884" name="直線コネクタ 883"/>
        <xdr:cNvCxnSpPr/>
      </xdr:nvCxnSpPr>
      <xdr:spPr>
        <a:xfrm flipV="1">
          <a:off x="13703300" y="179363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62956</xdr:rowOff>
    </xdr:from>
    <xdr:to>
      <xdr:col>67</xdr:col>
      <xdr:colOff>101600</xdr:colOff>
      <xdr:row>104</xdr:row>
      <xdr:rowOff>164556</xdr:rowOff>
    </xdr:to>
    <xdr:sp macro="" textlink="">
      <xdr:nvSpPr>
        <xdr:cNvPr id="885" name="楕円 884"/>
        <xdr:cNvSpPr/>
      </xdr:nvSpPr>
      <xdr:spPr>
        <a:xfrm>
          <a:off x="12763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113756</xdr:rowOff>
    </xdr:from>
    <xdr:to>
      <xdr:col>71</xdr:col>
      <xdr:colOff>177800</xdr:colOff>
      <xdr:row>104</xdr:row>
      <xdr:rowOff>148045</xdr:rowOff>
    </xdr:to>
    <xdr:cxnSp macro="">
      <xdr:nvCxnSpPr>
        <xdr:cNvPr id="886" name="直線コネクタ 885"/>
        <xdr:cNvCxnSpPr/>
      </xdr:nvCxnSpPr>
      <xdr:spPr>
        <a:xfrm>
          <a:off x="12814300" y="179445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887" name="n_1aveValue【公民館】&#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93634</xdr:rowOff>
    </xdr:from>
    <xdr:ext cx="405111" cy="259045"/>
    <xdr:sp macro="" textlink="">
      <xdr:nvSpPr>
        <xdr:cNvPr id="888" name="n_2aveValue【公民館】&#10;有形固定資産減価償却率"/>
        <xdr:cNvSpPr txBox="1"/>
      </xdr:nvSpPr>
      <xdr:spPr>
        <a:xfrm>
          <a:off x="14389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89"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96900</xdr:rowOff>
    </xdr:from>
    <xdr:ext cx="405111" cy="259045"/>
    <xdr:sp macro="" textlink="">
      <xdr:nvSpPr>
        <xdr:cNvPr id="890" name="n_4aveValue【公民館】&#10;有形固定資産減価償却率"/>
        <xdr:cNvSpPr txBox="1"/>
      </xdr:nvSpPr>
      <xdr:spPr>
        <a:xfrm>
          <a:off x="12611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39025</xdr:rowOff>
    </xdr:from>
    <xdr:ext cx="405111" cy="259045"/>
    <xdr:sp macro="" textlink="">
      <xdr:nvSpPr>
        <xdr:cNvPr id="891" name="n_1mainValue【公民館】&#10;有形固定資産減価償却率"/>
        <xdr:cNvSpPr txBox="1"/>
      </xdr:nvSpPr>
      <xdr:spPr>
        <a:xfrm>
          <a:off x="152660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1469</xdr:rowOff>
    </xdr:from>
    <xdr:ext cx="405111" cy="259045"/>
    <xdr:sp macro="" textlink="">
      <xdr:nvSpPr>
        <xdr:cNvPr id="892" name="n_2mainValue【公民館】&#10;有形固定資産減価償却率"/>
        <xdr:cNvSpPr txBox="1"/>
      </xdr:nvSpPr>
      <xdr:spPr>
        <a:xfrm>
          <a:off x="14389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893" name="n_3mainValue【公民館】&#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9633</xdr:rowOff>
    </xdr:from>
    <xdr:ext cx="405111" cy="259045"/>
    <xdr:sp macro="" textlink="">
      <xdr:nvSpPr>
        <xdr:cNvPr id="894" name="n_4mainValue【公民館】&#10;有形固定資産減価償却率"/>
        <xdr:cNvSpPr txBox="1"/>
      </xdr:nvSpPr>
      <xdr:spPr>
        <a:xfrm>
          <a:off x="12611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916" name="直線コネクタ 915"/>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7"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8" name="直線コネクタ 917"/>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19"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0" name="直線コネクタ 919"/>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921" name="【公民館】&#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22" name="フローチャート: 判断 921"/>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923" name="フローチャート: 判断 922"/>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24" name="フローチャート: 判断 923"/>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25" name="フローチャート: 判断 924"/>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926" name="フローチャート: 判断 925"/>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66548</xdr:rowOff>
    </xdr:from>
    <xdr:to>
      <xdr:col>116</xdr:col>
      <xdr:colOff>114300</xdr:colOff>
      <xdr:row>104</xdr:row>
      <xdr:rowOff>168148</xdr:rowOff>
    </xdr:to>
    <xdr:sp macro="" textlink="">
      <xdr:nvSpPr>
        <xdr:cNvPr id="932" name="楕円 931"/>
        <xdr:cNvSpPr/>
      </xdr:nvSpPr>
      <xdr:spPr>
        <a:xfrm>
          <a:off x="22110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89425</xdr:rowOff>
    </xdr:from>
    <xdr:ext cx="469744" cy="259045"/>
    <xdr:sp macro="" textlink="">
      <xdr:nvSpPr>
        <xdr:cNvPr id="933" name="【公民館】&#10;一人当たり面積該当値テキスト"/>
        <xdr:cNvSpPr txBox="1"/>
      </xdr:nvSpPr>
      <xdr:spPr>
        <a:xfrm>
          <a:off x="22199600" y="1774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112268</xdr:rowOff>
    </xdr:from>
    <xdr:to>
      <xdr:col>112</xdr:col>
      <xdr:colOff>38100</xdr:colOff>
      <xdr:row>105</xdr:row>
      <xdr:rowOff>42418</xdr:rowOff>
    </xdr:to>
    <xdr:sp macro="" textlink="">
      <xdr:nvSpPr>
        <xdr:cNvPr id="934" name="楕円 933"/>
        <xdr:cNvSpPr/>
      </xdr:nvSpPr>
      <xdr:spPr>
        <a:xfrm>
          <a:off x="21272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117348</xdr:rowOff>
    </xdr:from>
    <xdr:to>
      <xdr:col>116</xdr:col>
      <xdr:colOff>63500</xdr:colOff>
      <xdr:row>104</xdr:row>
      <xdr:rowOff>163068</xdr:rowOff>
    </xdr:to>
    <xdr:cxnSp macro="">
      <xdr:nvCxnSpPr>
        <xdr:cNvPr id="935" name="直線コネクタ 934"/>
        <xdr:cNvCxnSpPr/>
      </xdr:nvCxnSpPr>
      <xdr:spPr>
        <a:xfrm flipV="1">
          <a:off x="21323300" y="179481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119126</xdr:rowOff>
    </xdr:from>
    <xdr:to>
      <xdr:col>107</xdr:col>
      <xdr:colOff>101600</xdr:colOff>
      <xdr:row>105</xdr:row>
      <xdr:rowOff>49276</xdr:rowOff>
    </xdr:to>
    <xdr:sp macro="" textlink="">
      <xdr:nvSpPr>
        <xdr:cNvPr id="936" name="楕円 935"/>
        <xdr:cNvSpPr/>
      </xdr:nvSpPr>
      <xdr:spPr>
        <a:xfrm>
          <a:off x="20383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163068</xdr:rowOff>
    </xdr:from>
    <xdr:to>
      <xdr:col>111</xdr:col>
      <xdr:colOff>177800</xdr:colOff>
      <xdr:row>104</xdr:row>
      <xdr:rowOff>169926</xdr:rowOff>
    </xdr:to>
    <xdr:cxnSp macro="">
      <xdr:nvCxnSpPr>
        <xdr:cNvPr id="937" name="直線コネクタ 936"/>
        <xdr:cNvCxnSpPr/>
      </xdr:nvCxnSpPr>
      <xdr:spPr>
        <a:xfrm flipV="1">
          <a:off x="20434300" y="179938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160274</xdr:rowOff>
    </xdr:from>
    <xdr:to>
      <xdr:col>102</xdr:col>
      <xdr:colOff>165100</xdr:colOff>
      <xdr:row>105</xdr:row>
      <xdr:rowOff>90424</xdr:rowOff>
    </xdr:to>
    <xdr:sp macro="" textlink="">
      <xdr:nvSpPr>
        <xdr:cNvPr id="938" name="楕円 937"/>
        <xdr:cNvSpPr/>
      </xdr:nvSpPr>
      <xdr:spPr>
        <a:xfrm>
          <a:off x="19494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169926</xdr:rowOff>
    </xdr:from>
    <xdr:to>
      <xdr:col>107</xdr:col>
      <xdr:colOff>50800</xdr:colOff>
      <xdr:row>105</xdr:row>
      <xdr:rowOff>39624</xdr:rowOff>
    </xdr:to>
    <xdr:cxnSp macro="">
      <xdr:nvCxnSpPr>
        <xdr:cNvPr id="939" name="直線コネクタ 938"/>
        <xdr:cNvCxnSpPr/>
      </xdr:nvCxnSpPr>
      <xdr:spPr>
        <a:xfrm flipV="1">
          <a:off x="19545300" y="180007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164846</xdr:rowOff>
    </xdr:from>
    <xdr:to>
      <xdr:col>98</xdr:col>
      <xdr:colOff>38100</xdr:colOff>
      <xdr:row>105</xdr:row>
      <xdr:rowOff>94996</xdr:rowOff>
    </xdr:to>
    <xdr:sp macro="" textlink="">
      <xdr:nvSpPr>
        <xdr:cNvPr id="940" name="楕円 939"/>
        <xdr:cNvSpPr/>
      </xdr:nvSpPr>
      <xdr:spPr>
        <a:xfrm>
          <a:off x="18605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39624</xdr:rowOff>
    </xdr:from>
    <xdr:to>
      <xdr:col>102</xdr:col>
      <xdr:colOff>114300</xdr:colOff>
      <xdr:row>105</xdr:row>
      <xdr:rowOff>44196</xdr:rowOff>
    </xdr:to>
    <xdr:cxnSp macro="">
      <xdr:nvCxnSpPr>
        <xdr:cNvPr id="941" name="直線コネクタ 940"/>
        <xdr:cNvCxnSpPr/>
      </xdr:nvCxnSpPr>
      <xdr:spPr>
        <a:xfrm flipV="1">
          <a:off x="18656300" y="180418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942" name="n_1aveValue【公民館】&#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943" name="n_2aveValue【公民館】&#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944" name="n_3aveValue【公民館】&#10;一人当たり面積"/>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945" name="n_4aveValue【公民館】&#10;一人当たり面積"/>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58945</xdr:rowOff>
    </xdr:from>
    <xdr:ext cx="469744" cy="259045"/>
    <xdr:sp macro="" textlink="">
      <xdr:nvSpPr>
        <xdr:cNvPr id="946" name="n_1mainValue【公民館】&#10;一人当たり面積"/>
        <xdr:cNvSpPr txBox="1"/>
      </xdr:nvSpPr>
      <xdr:spPr>
        <a:xfrm>
          <a:off x="210757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65803</xdr:rowOff>
    </xdr:from>
    <xdr:ext cx="469744" cy="259045"/>
    <xdr:sp macro="" textlink="">
      <xdr:nvSpPr>
        <xdr:cNvPr id="947" name="n_2mainValue【公民館】&#10;一人当たり面積"/>
        <xdr:cNvSpPr txBox="1"/>
      </xdr:nvSpPr>
      <xdr:spPr>
        <a:xfrm>
          <a:off x="20199427" y="177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106951</xdr:rowOff>
    </xdr:from>
    <xdr:ext cx="469744" cy="259045"/>
    <xdr:sp macro="" textlink="">
      <xdr:nvSpPr>
        <xdr:cNvPr id="948" name="n_3mainValue【公民館】&#10;一人当たり面積"/>
        <xdr:cNvSpPr txBox="1"/>
      </xdr:nvSpPr>
      <xdr:spPr>
        <a:xfrm>
          <a:off x="193104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111523</xdr:rowOff>
    </xdr:from>
    <xdr:ext cx="469744" cy="259045"/>
    <xdr:sp macro="" textlink="">
      <xdr:nvSpPr>
        <xdr:cNvPr id="949" name="n_4mainValue【公民館】&#10;一人当たり面積"/>
        <xdr:cNvSpPr txBox="1"/>
      </xdr:nvSpPr>
      <xdr:spPr>
        <a:xfrm>
          <a:off x="18421427" y="177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本市においては、認定こども園・幼稚園・保育所</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及び港湾・漁港において、有形固定資産減価償却率が類似団体内平均値、全国平均及び県平均より高い水準にある。また、認定こども園・幼稚園・保育所、公営住宅及び公民館については、一人当たり面積が類似団体内平均値を上回っている。今後、「阿南市公共施設等総合管理計画」に基づき、長期的な視点で更新、統廃合、長寿命化などを適切に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70,785
70,457
279.25
37,732,106
36,266,832
1,297,409
21,442,753
38,279,920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113574</xdr:rowOff>
    </xdr:from>
    <xdr:to>
      <xdr:col>24</xdr:col>
      <xdr:colOff>114300</xdr:colOff>
      <xdr:row>39</xdr:row>
      <xdr:rowOff>43724</xdr:rowOff>
    </xdr:to>
    <xdr:sp macro="" textlink="">
      <xdr:nvSpPr>
        <xdr:cNvPr id="74" name="楕円 73"/>
        <xdr:cNvSpPr/>
      </xdr:nvSpPr>
      <xdr:spPr>
        <a:xfrm>
          <a:off x="4584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92001</xdr:rowOff>
    </xdr:from>
    <xdr:ext cx="405111" cy="259045"/>
    <xdr:sp macro="" textlink="">
      <xdr:nvSpPr>
        <xdr:cNvPr id="75" name="【図書館】&#10;有形固定資産減価償却率該当値テキスト"/>
        <xdr:cNvSpPr txBox="1"/>
      </xdr:nvSpPr>
      <xdr:spPr>
        <a:xfrm>
          <a:off x="4673600"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79284</xdr:rowOff>
    </xdr:from>
    <xdr:to>
      <xdr:col>20</xdr:col>
      <xdr:colOff>38100</xdr:colOff>
      <xdr:row>39</xdr:row>
      <xdr:rowOff>9434</xdr:rowOff>
    </xdr:to>
    <xdr:sp macro="" textlink="">
      <xdr:nvSpPr>
        <xdr:cNvPr id="76" name="楕円 75"/>
        <xdr:cNvSpPr/>
      </xdr:nvSpPr>
      <xdr:spPr>
        <a:xfrm>
          <a:off x="3746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130084</xdr:rowOff>
    </xdr:from>
    <xdr:to>
      <xdr:col>24</xdr:col>
      <xdr:colOff>63500</xdr:colOff>
      <xdr:row>38</xdr:row>
      <xdr:rowOff>164374</xdr:rowOff>
    </xdr:to>
    <xdr:cxnSp macro="">
      <xdr:nvCxnSpPr>
        <xdr:cNvPr id="77" name="直線コネクタ 76"/>
        <xdr:cNvCxnSpPr/>
      </xdr:nvCxnSpPr>
      <xdr:spPr>
        <a:xfrm>
          <a:off x="3797300" y="66451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38</xdr:row>
      <xdr:rowOff>130084</xdr:rowOff>
    </xdr:to>
    <xdr:cxnSp macro="">
      <xdr:nvCxnSpPr>
        <xdr:cNvPr id="79" name="直線コネクタ 78"/>
        <xdr:cNvCxnSpPr/>
      </xdr:nvCxnSpPr>
      <xdr:spPr>
        <a:xfrm>
          <a:off x="2908300" y="66419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80" name="楕円 79"/>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94162</xdr:rowOff>
    </xdr:from>
    <xdr:to>
      <xdr:col>15</xdr:col>
      <xdr:colOff>50800</xdr:colOff>
      <xdr:row>38</xdr:row>
      <xdr:rowOff>126819</xdr:rowOff>
    </xdr:to>
    <xdr:cxnSp macro="">
      <xdr:nvCxnSpPr>
        <xdr:cNvPr id="81" name="直線コネクタ 80"/>
        <xdr:cNvCxnSpPr/>
      </xdr:nvCxnSpPr>
      <xdr:spPr>
        <a:xfrm>
          <a:off x="2019300" y="66092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xdr:rowOff>
    </xdr:from>
    <xdr:to>
      <xdr:col>6</xdr:col>
      <xdr:colOff>38100</xdr:colOff>
      <xdr:row>38</xdr:row>
      <xdr:rowOff>112304</xdr:rowOff>
    </xdr:to>
    <xdr:sp macro="" textlink="">
      <xdr:nvSpPr>
        <xdr:cNvPr id="82" name="楕円 81"/>
        <xdr:cNvSpPr/>
      </xdr:nvSpPr>
      <xdr:spPr>
        <a:xfrm>
          <a:off x="1079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61504</xdr:rowOff>
    </xdr:from>
    <xdr:to>
      <xdr:col>10</xdr:col>
      <xdr:colOff>114300</xdr:colOff>
      <xdr:row>38</xdr:row>
      <xdr:rowOff>94162</xdr:rowOff>
    </xdr:to>
    <xdr:cxnSp macro="">
      <xdr:nvCxnSpPr>
        <xdr:cNvPr id="83" name="直線コネクタ 82"/>
        <xdr:cNvCxnSpPr/>
      </xdr:nvCxnSpPr>
      <xdr:spPr>
        <a:xfrm>
          <a:off x="1130300" y="657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561</xdr:rowOff>
    </xdr:from>
    <xdr:ext cx="405111" cy="259045"/>
    <xdr:sp macro="" textlink="">
      <xdr:nvSpPr>
        <xdr:cNvPr id="88" name="n_1mainValue【図書館】&#10;有形固定資産減価償却率"/>
        <xdr:cNvSpPr txBox="1"/>
      </xdr:nvSpPr>
      <xdr:spPr>
        <a:xfrm>
          <a:off x="3582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図書館】&#10;有形固定資産減価償却率"/>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90" name="n_3mainValue【図書館】&#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103431</xdr:rowOff>
    </xdr:from>
    <xdr:ext cx="405111" cy="259045"/>
    <xdr:sp macro="" textlink="">
      <xdr:nvSpPr>
        <xdr:cNvPr id="91" name="n_4mainValue【図書館】&#10;有形固定資産減価償却率"/>
        <xdr:cNvSpPr txBox="1"/>
      </xdr:nvSpPr>
      <xdr:spPr>
        <a:xfrm>
          <a:off x="927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23" name="フローチャート: 判断 122"/>
        <xdr:cNvSpPr/>
      </xdr:nvSpPr>
      <xdr:spPr>
        <a:xfrm>
          <a:off x="8699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4" name="フローチャート: 判断 123"/>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25" name="フローチャート: 判断 124"/>
        <xdr:cNvSpPr/>
      </xdr:nvSpPr>
      <xdr:spPr>
        <a:xfrm>
          <a:off x="6921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31" name="楕円 130"/>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54627</xdr:rowOff>
    </xdr:from>
    <xdr:ext cx="469744" cy="259045"/>
    <xdr:sp macro="" textlink="">
      <xdr:nvSpPr>
        <xdr:cNvPr id="132" name="【図書館】&#10;一人当たり面積該当値テキスト"/>
        <xdr:cNvSpPr txBox="1"/>
      </xdr:nvSpPr>
      <xdr:spPr>
        <a:xfrm>
          <a:off x="10515600"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33" name="楕円 132"/>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127000</xdr:rowOff>
    </xdr:to>
    <xdr:cxnSp macro="">
      <xdr:nvCxnSpPr>
        <xdr:cNvPr id="134" name="直線コネクタ 133"/>
        <xdr:cNvCxnSpPr/>
      </xdr:nvCxnSpPr>
      <xdr:spPr>
        <a:xfrm>
          <a:off x="96393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88900</xdr:rowOff>
    </xdr:from>
    <xdr:to>
      <xdr:col>46</xdr:col>
      <xdr:colOff>38100</xdr:colOff>
      <xdr:row>39</xdr:row>
      <xdr:rowOff>19050</xdr:rowOff>
    </xdr:to>
    <xdr:sp macro="" textlink="">
      <xdr:nvSpPr>
        <xdr:cNvPr id="135" name="楕円 13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139700</xdr:rowOff>
    </xdr:to>
    <xdr:cxnSp macro="">
      <xdr:nvCxnSpPr>
        <xdr:cNvPr id="136" name="直線コネクタ 135"/>
        <xdr:cNvCxnSpPr/>
      </xdr:nvCxnSpPr>
      <xdr:spPr>
        <a:xfrm flipV="1">
          <a:off x="8750300" y="664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7" name="楕円 136"/>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139700</xdr:rowOff>
    </xdr:from>
    <xdr:to>
      <xdr:col>45</xdr:col>
      <xdr:colOff>177800</xdr:colOff>
      <xdr:row>38</xdr:row>
      <xdr:rowOff>152400</xdr:rowOff>
    </xdr:to>
    <xdr:cxnSp macro="">
      <xdr:nvCxnSpPr>
        <xdr:cNvPr id="138" name="直線コネクタ 137"/>
        <xdr:cNvCxnSpPr/>
      </xdr:nvCxnSpPr>
      <xdr:spPr>
        <a:xfrm flipV="1">
          <a:off x="7861300" y="665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39" name="楕円 138"/>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152400</xdr:rowOff>
    </xdr:from>
    <xdr:to>
      <xdr:col>41</xdr:col>
      <xdr:colOff>50800</xdr:colOff>
      <xdr:row>38</xdr:row>
      <xdr:rowOff>152400</xdr:rowOff>
    </xdr:to>
    <xdr:cxnSp macro="">
      <xdr:nvCxnSpPr>
        <xdr:cNvPr id="140" name="直線コネクタ 139"/>
        <xdr:cNvCxnSpPr/>
      </xdr:nvCxnSpPr>
      <xdr:spPr>
        <a:xfrm>
          <a:off x="6972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41" name="n_1ave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35577</xdr:rowOff>
    </xdr:from>
    <xdr:ext cx="469744" cy="259045"/>
    <xdr:sp macro="" textlink="">
      <xdr:nvSpPr>
        <xdr:cNvPr id="142" name="n_2aveValue【図書館】&#10;一人当たり面積"/>
        <xdr:cNvSpPr txBox="1"/>
      </xdr:nvSpPr>
      <xdr:spPr>
        <a:xfrm>
          <a:off x="8515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73677</xdr:rowOff>
    </xdr:from>
    <xdr:ext cx="469744" cy="259045"/>
    <xdr:sp macro="" textlink="">
      <xdr:nvSpPr>
        <xdr:cNvPr id="144" name="n_4aveValue【図書館】&#10;一人当たり面積"/>
        <xdr:cNvSpPr txBox="1"/>
      </xdr:nvSpPr>
      <xdr:spPr>
        <a:xfrm>
          <a:off x="67374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22877</xdr:rowOff>
    </xdr:from>
    <xdr:ext cx="469744" cy="259045"/>
    <xdr:sp macro="" textlink="">
      <xdr:nvSpPr>
        <xdr:cNvPr id="145" name="n_1main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46" name="n_2mainValue【図書館】&#10;一人当たり面積"/>
        <xdr:cNvSpPr txBox="1"/>
      </xdr:nvSpPr>
      <xdr:spPr>
        <a:xfrm>
          <a:off x="8515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48277</xdr:rowOff>
    </xdr:from>
    <xdr:ext cx="469744" cy="259045"/>
    <xdr:sp macro="" textlink="">
      <xdr:nvSpPr>
        <xdr:cNvPr id="147" name="n_3mainValue【図書館】&#10;一人当たり面積"/>
        <xdr:cNvSpPr txBox="1"/>
      </xdr:nvSpPr>
      <xdr:spPr>
        <a:xfrm>
          <a:off x="7626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48277</xdr:rowOff>
    </xdr:from>
    <xdr:ext cx="469744" cy="259045"/>
    <xdr:sp macro="" textlink="">
      <xdr:nvSpPr>
        <xdr:cNvPr id="148" name="n_4mainValue【図書館】&#10;一人当たり面積"/>
        <xdr:cNvSpPr txBox="1"/>
      </xdr:nvSpPr>
      <xdr:spPr>
        <a:xfrm>
          <a:off x="6737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1" name="フローチャート: 判断 180"/>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xdr:cNvSpPr/>
      </xdr:nvSpPr>
      <xdr:spPr>
        <a:xfrm>
          <a:off x="1968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xdr:cNvSpPr/>
      </xdr:nvSpPr>
      <xdr:spPr>
        <a:xfrm>
          <a:off x="1079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90" name="楕円 189"/>
        <xdr:cNvSpPr/>
      </xdr:nvSpPr>
      <xdr:spPr>
        <a:xfrm>
          <a:off x="4584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99440</xdr:rowOff>
    </xdr:from>
    <xdr:ext cx="405111" cy="259045"/>
    <xdr:sp macro="" textlink="">
      <xdr:nvSpPr>
        <xdr:cNvPr id="191" name="【体育館・プール】&#10;有形固定資産減価償却率該当値テキスト"/>
        <xdr:cNvSpPr txBox="1"/>
      </xdr:nvSpPr>
      <xdr:spPr>
        <a:xfrm>
          <a:off x="4673600" y="1004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xdr:rowOff>
    </xdr:from>
    <xdr:to>
      <xdr:col>20</xdr:col>
      <xdr:colOff>38100</xdr:colOff>
      <xdr:row>60</xdr:row>
      <xdr:rowOff>114481</xdr:rowOff>
    </xdr:to>
    <xdr:sp macro="" textlink="">
      <xdr:nvSpPr>
        <xdr:cNvPr id="192" name="楕円 191"/>
        <xdr:cNvSpPr/>
      </xdr:nvSpPr>
      <xdr:spPr>
        <a:xfrm>
          <a:off x="3746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127363</xdr:rowOff>
    </xdr:from>
    <xdr:to>
      <xdr:col>24</xdr:col>
      <xdr:colOff>63500</xdr:colOff>
      <xdr:row>60</xdr:row>
      <xdr:rowOff>63681</xdr:rowOff>
    </xdr:to>
    <xdr:cxnSp macro="">
      <xdr:nvCxnSpPr>
        <xdr:cNvPr id="193" name="直線コネクタ 192"/>
        <xdr:cNvCxnSpPr/>
      </xdr:nvCxnSpPr>
      <xdr:spPr>
        <a:xfrm flipV="1">
          <a:off x="3797300" y="10242913"/>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150041</xdr:rowOff>
    </xdr:from>
    <xdr:to>
      <xdr:col>15</xdr:col>
      <xdr:colOff>101600</xdr:colOff>
      <xdr:row>60</xdr:row>
      <xdr:rowOff>80191</xdr:rowOff>
    </xdr:to>
    <xdr:sp macro="" textlink="">
      <xdr:nvSpPr>
        <xdr:cNvPr id="194" name="楕円 193"/>
        <xdr:cNvSpPr/>
      </xdr:nvSpPr>
      <xdr:spPr>
        <a:xfrm>
          <a:off x="2857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63681</xdr:rowOff>
    </xdr:to>
    <xdr:cxnSp macro="">
      <xdr:nvCxnSpPr>
        <xdr:cNvPr id="195" name="直線コネクタ 194"/>
        <xdr:cNvCxnSpPr/>
      </xdr:nvCxnSpPr>
      <xdr:spPr>
        <a:xfrm>
          <a:off x="2908300" y="103163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96" name="楕円 195"/>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29391</xdr:rowOff>
    </xdr:to>
    <xdr:cxnSp macro="">
      <xdr:nvCxnSpPr>
        <xdr:cNvPr id="197" name="直線コネクタ 196"/>
        <xdr:cNvCxnSpPr/>
      </xdr:nvCxnSpPr>
      <xdr:spPr>
        <a:xfrm>
          <a:off x="2019300" y="102804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78196</xdr:rowOff>
    </xdr:from>
    <xdr:to>
      <xdr:col>6</xdr:col>
      <xdr:colOff>38100</xdr:colOff>
      <xdr:row>60</xdr:row>
      <xdr:rowOff>8346</xdr:rowOff>
    </xdr:to>
    <xdr:sp macro="" textlink="">
      <xdr:nvSpPr>
        <xdr:cNvPr id="198" name="楕円 197"/>
        <xdr:cNvSpPr/>
      </xdr:nvSpPr>
      <xdr:spPr>
        <a:xfrm>
          <a:off x="1079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128996</xdr:rowOff>
    </xdr:from>
    <xdr:to>
      <xdr:col>10</xdr:col>
      <xdr:colOff>114300</xdr:colOff>
      <xdr:row>59</xdr:row>
      <xdr:rowOff>164919</xdr:rowOff>
    </xdr:to>
    <xdr:cxnSp macro="">
      <xdr:nvCxnSpPr>
        <xdr:cNvPr id="199" name="直線コネクタ 198"/>
        <xdr:cNvCxnSpPr/>
      </xdr:nvCxnSpPr>
      <xdr:spPr>
        <a:xfrm>
          <a:off x="1130300" y="102445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0" name="n_1aveValue【体育館・プー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1" name="n_2aveValue【体育館・プー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2" name="n_3ave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3" name="n_4aveValue【体育館・プール】&#10;有形固定資産減価償却率"/>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131008</xdr:rowOff>
    </xdr:from>
    <xdr:ext cx="405111" cy="259045"/>
    <xdr:sp macro="" textlink="">
      <xdr:nvSpPr>
        <xdr:cNvPr id="204" name="n_1mainValue【体育館・プール】&#10;有形固定資産減価償却率"/>
        <xdr:cNvSpPr txBox="1"/>
      </xdr:nvSpPr>
      <xdr:spPr>
        <a:xfrm>
          <a:off x="35820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96718</xdr:rowOff>
    </xdr:from>
    <xdr:ext cx="405111" cy="259045"/>
    <xdr:sp macro="" textlink="">
      <xdr:nvSpPr>
        <xdr:cNvPr id="205" name="n_2mainValue【体育館・プール】&#10;有形固定資産減価償却率"/>
        <xdr:cNvSpPr txBox="1"/>
      </xdr:nvSpPr>
      <xdr:spPr>
        <a:xfrm>
          <a:off x="2705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206" name="n_3mainValue【体育館・プー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24873</xdr:rowOff>
    </xdr:from>
    <xdr:ext cx="405111" cy="259045"/>
    <xdr:sp macro="" textlink="">
      <xdr:nvSpPr>
        <xdr:cNvPr id="207" name="n_4mainValue【体育館・プール】&#10;有形固定資産減価償却率"/>
        <xdr:cNvSpPr txBox="1"/>
      </xdr:nvSpPr>
      <xdr:spPr>
        <a:xfrm>
          <a:off x="927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61595</xdr:rowOff>
    </xdr:from>
    <xdr:to>
      <xdr:col>50</xdr:col>
      <xdr:colOff>165100</xdr:colOff>
      <xdr:row>61</xdr:row>
      <xdr:rowOff>163195</xdr:rowOff>
    </xdr:to>
    <xdr:sp macro="" textlink="">
      <xdr:nvSpPr>
        <xdr:cNvPr id="238" name="フローチャート: 判断 237"/>
        <xdr:cNvSpPr/>
      </xdr:nvSpPr>
      <xdr:spPr>
        <a:xfrm>
          <a:off x="95885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39" name="フローチャート: 判断 238"/>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53975</xdr:rowOff>
    </xdr:from>
    <xdr:to>
      <xdr:col>41</xdr:col>
      <xdr:colOff>101600</xdr:colOff>
      <xdr:row>61</xdr:row>
      <xdr:rowOff>155575</xdr:rowOff>
    </xdr:to>
    <xdr:sp macro="" textlink="">
      <xdr:nvSpPr>
        <xdr:cNvPr id="240" name="フローチャート: 判断 239"/>
        <xdr:cNvSpPr/>
      </xdr:nvSpPr>
      <xdr:spPr>
        <a:xfrm>
          <a:off x="7810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80645</xdr:rowOff>
    </xdr:from>
    <xdr:to>
      <xdr:col>36</xdr:col>
      <xdr:colOff>165100</xdr:colOff>
      <xdr:row>62</xdr:row>
      <xdr:rowOff>10795</xdr:rowOff>
    </xdr:to>
    <xdr:sp macro="" textlink="">
      <xdr:nvSpPr>
        <xdr:cNvPr id="241" name="フローチャート: 判断 240"/>
        <xdr:cNvSpPr/>
      </xdr:nvSpPr>
      <xdr:spPr>
        <a:xfrm>
          <a:off x="6921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19685</xdr:rowOff>
    </xdr:from>
    <xdr:to>
      <xdr:col>55</xdr:col>
      <xdr:colOff>50800</xdr:colOff>
      <xdr:row>61</xdr:row>
      <xdr:rowOff>121285</xdr:rowOff>
    </xdr:to>
    <xdr:sp macro="" textlink="">
      <xdr:nvSpPr>
        <xdr:cNvPr id="247" name="楕円 246"/>
        <xdr:cNvSpPr/>
      </xdr:nvSpPr>
      <xdr:spPr>
        <a:xfrm>
          <a:off x="10426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42562</xdr:rowOff>
    </xdr:from>
    <xdr:ext cx="469744" cy="259045"/>
    <xdr:sp macro="" textlink="">
      <xdr:nvSpPr>
        <xdr:cNvPr id="248" name="【体育館・プール】&#10;一人当たり面積該当値テキスト"/>
        <xdr:cNvSpPr txBox="1"/>
      </xdr:nvSpPr>
      <xdr:spPr>
        <a:xfrm>
          <a:off x="10515600"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113030</xdr:rowOff>
    </xdr:from>
    <xdr:to>
      <xdr:col>50</xdr:col>
      <xdr:colOff>165100</xdr:colOff>
      <xdr:row>61</xdr:row>
      <xdr:rowOff>43180</xdr:rowOff>
    </xdr:to>
    <xdr:sp macro="" textlink="">
      <xdr:nvSpPr>
        <xdr:cNvPr id="249" name="楕円 248"/>
        <xdr:cNvSpPr/>
      </xdr:nvSpPr>
      <xdr:spPr>
        <a:xfrm>
          <a:off x="958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163830</xdr:rowOff>
    </xdr:from>
    <xdr:to>
      <xdr:col>55</xdr:col>
      <xdr:colOff>0</xdr:colOff>
      <xdr:row>61</xdr:row>
      <xdr:rowOff>70485</xdr:rowOff>
    </xdr:to>
    <xdr:cxnSp macro="">
      <xdr:nvCxnSpPr>
        <xdr:cNvPr id="250" name="直線コネクタ 249"/>
        <xdr:cNvCxnSpPr/>
      </xdr:nvCxnSpPr>
      <xdr:spPr>
        <a:xfrm>
          <a:off x="9639300" y="1045083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120650</xdr:rowOff>
    </xdr:from>
    <xdr:to>
      <xdr:col>46</xdr:col>
      <xdr:colOff>38100</xdr:colOff>
      <xdr:row>61</xdr:row>
      <xdr:rowOff>50800</xdr:rowOff>
    </xdr:to>
    <xdr:sp macro="" textlink="">
      <xdr:nvSpPr>
        <xdr:cNvPr id="251" name="楕円 250"/>
        <xdr:cNvSpPr/>
      </xdr:nvSpPr>
      <xdr:spPr>
        <a:xfrm>
          <a:off x="869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163830</xdr:rowOff>
    </xdr:from>
    <xdr:to>
      <xdr:col>50</xdr:col>
      <xdr:colOff>114300</xdr:colOff>
      <xdr:row>61</xdr:row>
      <xdr:rowOff>0</xdr:rowOff>
    </xdr:to>
    <xdr:cxnSp macro="">
      <xdr:nvCxnSpPr>
        <xdr:cNvPr id="252" name="直線コネクタ 251"/>
        <xdr:cNvCxnSpPr/>
      </xdr:nvCxnSpPr>
      <xdr:spPr>
        <a:xfrm flipV="1">
          <a:off x="8750300" y="1045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128270</xdr:rowOff>
    </xdr:from>
    <xdr:to>
      <xdr:col>41</xdr:col>
      <xdr:colOff>101600</xdr:colOff>
      <xdr:row>61</xdr:row>
      <xdr:rowOff>58420</xdr:rowOff>
    </xdr:to>
    <xdr:sp macro="" textlink="">
      <xdr:nvSpPr>
        <xdr:cNvPr id="253" name="楕円 252"/>
        <xdr:cNvSpPr/>
      </xdr:nvSpPr>
      <xdr:spPr>
        <a:xfrm>
          <a:off x="781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0</xdr:rowOff>
    </xdr:from>
    <xdr:to>
      <xdr:col>45</xdr:col>
      <xdr:colOff>177800</xdr:colOff>
      <xdr:row>61</xdr:row>
      <xdr:rowOff>7620</xdr:rowOff>
    </xdr:to>
    <xdr:cxnSp macro="">
      <xdr:nvCxnSpPr>
        <xdr:cNvPr id="254" name="直線コネクタ 253"/>
        <xdr:cNvCxnSpPr/>
      </xdr:nvCxnSpPr>
      <xdr:spPr>
        <a:xfrm flipV="1">
          <a:off x="7861300" y="10458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133985</xdr:rowOff>
    </xdr:from>
    <xdr:to>
      <xdr:col>36</xdr:col>
      <xdr:colOff>165100</xdr:colOff>
      <xdr:row>61</xdr:row>
      <xdr:rowOff>64135</xdr:rowOff>
    </xdr:to>
    <xdr:sp macro="" textlink="">
      <xdr:nvSpPr>
        <xdr:cNvPr id="255" name="楕円 254"/>
        <xdr:cNvSpPr/>
      </xdr:nvSpPr>
      <xdr:spPr>
        <a:xfrm>
          <a:off x="6921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7620</xdr:rowOff>
    </xdr:from>
    <xdr:to>
      <xdr:col>41</xdr:col>
      <xdr:colOff>50800</xdr:colOff>
      <xdr:row>61</xdr:row>
      <xdr:rowOff>13335</xdr:rowOff>
    </xdr:to>
    <xdr:cxnSp macro="">
      <xdr:nvCxnSpPr>
        <xdr:cNvPr id="256" name="直線コネクタ 255"/>
        <xdr:cNvCxnSpPr/>
      </xdr:nvCxnSpPr>
      <xdr:spPr>
        <a:xfrm flipV="1">
          <a:off x="6972300" y="10466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154322</xdr:rowOff>
    </xdr:from>
    <xdr:ext cx="469744" cy="259045"/>
    <xdr:sp macro="" textlink="">
      <xdr:nvSpPr>
        <xdr:cNvPr id="257" name="n_1aveValue【体育館・プール】&#10;一人当たり面積"/>
        <xdr:cNvSpPr txBox="1"/>
      </xdr:nvSpPr>
      <xdr:spPr>
        <a:xfrm>
          <a:off x="9391727" y="106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58" name="n_2ave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146702</xdr:rowOff>
    </xdr:from>
    <xdr:ext cx="469744" cy="259045"/>
    <xdr:sp macro="" textlink="">
      <xdr:nvSpPr>
        <xdr:cNvPr id="259" name="n_3aveValue【体育館・プール】&#10;一人当たり面積"/>
        <xdr:cNvSpPr txBox="1"/>
      </xdr:nvSpPr>
      <xdr:spPr>
        <a:xfrm>
          <a:off x="7626427" y="1060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1922</xdr:rowOff>
    </xdr:from>
    <xdr:ext cx="469744" cy="259045"/>
    <xdr:sp macro="" textlink="">
      <xdr:nvSpPr>
        <xdr:cNvPr id="260" name="n_4aveValue【体育館・プール】&#10;一人当たり面積"/>
        <xdr:cNvSpPr txBox="1"/>
      </xdr:nvSpPr>
      <xdr:spPr>
        <a:xfrm>
          <a:off x="6737427" y="1063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59707</xdr:rowOff>
    </xdr:from>
    <xdr:ext cx="469744" cy="259045"/>
    <xdr:sp macro="" textlink="">
      <xdr:nvSpPr>
        <xdr:cNvPr id="261" name="n_1mainValue【体育館・プール】&#10;一人当たり面積"/>
        <xdr:cNvSpPr txBox="1"/>
      </xdr:nvSpPr>
      <xdr:spPr>
        <a:xfrm>
          <a:off x="93917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67327</xdr:rowOff>
    </xdr:from>
    <xdr:ext cx="469744" cy="259045"/>
    <xdr:sp macro="" textlink="">
      <xdr:nvSpPr>
        <xdr:cNvPr id="262" name="n_2mainValue【体育館・プール】&#10;一人当たり面積"/>
        <xdr:cNvSpPr txBox="1"/>
      </xdr:nvSpPr>
      <xdr:spPr>
        <a:xfrm>
          <a:off x="8515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74947</xdr:rowOff>
    </xdr:from>
    <xdr:ext cx="469744" cy="259045"/>
    <xdr:sp macro="" textlink="">
      <xdr:nvSpPr>
        <xdr:cNvPr id="263" name="n_3mainValue【体育館・プール】&#10;一人当たり面積"/>
        <xdr:cNvSpPr txBox="1"/>
      </xdr:nvSpPr>
      <xdr:spPr>
        <a:xfrm>
          <a:off x="7626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80662</xdr:rowOff>
    </xdr:from>
    <xdr:ext cx="469744" cy="259045"/>
    <xdr:sp macro="" textlink="">
      <xdr:nvSpPr>
        <xdr:cNvPr id="264" name="n_4mainValue【体育館・プール】&#10;一人当たり面積"/>
        <xdr:cNvSpPr txBox="1"/>
      </xdr:nvSpPr>
      <xdr:spPr>
        <a:xfrm>
          <a:off x="673742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6" name="フローチャート: 判断 295"/>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7" name="フローチャート: 判断 296"/>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8" name="フローチャート: 判断 297"/>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299" name="フローチャート: 判断 298"/>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33020</xdr:rowOff>
    </xdr:from>
    <xdr:to>
      <xdr:col>24</xdr:col>
      <xdr:colOff>114300</xdr:colOff>
      <xdr:row>84</xdr:row>
      <xdr:rowOff>134620</xdr:rowOff>
    </xdr:to>
    <xdr:sp macro="" textlink="">
      <xdr:nvSpPr>
        <xdr:cNvPr id="305" name="楕円 304"/>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11447</xdr:rowOff>
    </xdr:from>
    <xdr:ext cx="405111" cy="259045"/>
    <xdr:sp macro="" textlink="">
      <xdr:nvSpPr>
        <xdr:cNvPr id="306" name="【福祉施設】&#10;有形固定資産減価償却率該当値テキスト"/>
        <xdr:cNvSpPr txBox="1"/>
      </xdr:nvSpPr>
      <xdr:spPr>
        <a:xfrm>
          <a:off x="4673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307" name="楕円 306"/>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72389</xdr:rowOff>
    </xdr:from>
    <xdr:to>
      <xdr:col>24</xdr:col>
      <xdr:colOff>63500</xdr:colOff>
      <xdr:row>84</xdr:row>
      <xdr:rowOff>83820</xdr:rowOff>
    </xdr:to>
    <xdr:cxnSp macro="">
      <xdr:nvCxnSpPr>
        <xdr:cNvPr id="308" name="直線コネクタ 307"/>
        <xdr:cNvCxnSpPr/>
      </xdr:nvCxnSpPr>
      <xdr:spPr>
        <a:xfrm>
          <a:off x="3797300" y="144741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36830</xdr:rowOff>
    </xdr:from>
    <xdr:to>
      <xdr:col>15</xdr:col>
      <xdr:colOff>101600</xdr:colOff>
      <xdr:row>84</xdr:row>
      <xdr:rowOff>138430</xdr:rowOff>
    </xdr:to>
    <xdr:sp macro="" textlink="">
      <xdr:nvSpPr>
        <xdr:cNvPr id="309" name="楕円 308"/>
        <xdr:cNvSpPr/>
      </xdr:nvSpPr>
      <xdr:spPr>
        <a:xfrm>
          <a:off x="2857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87630</xdr:rowOff>
    </xdr:to>
    <xdr:cxnSp macro="">
      <xdr:nvCxnSpPr>
        <xdr:cNvPr id="310" name="直線コネクタ 309"/>
        <xdr:cNvCxnSpPr/>
      </xdr:nvCxnSpPr>
      <xdr:spPr>
        <a:xfrm flipV="1">
          <a:off x="2908300" y="14474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2539</xdr:rowOff>
    </xdr:from>
    <xdr:to>
      <xdr:col>10</xdr:col>
      <xdr:colOff>165100</xdr:colOff>
      <xdr:row>84</xdr:row>
      <xdr:rowOff>104139</xdr:rowOff>
    </xdr:to>
    <xdr:sp macro="" textlink="">
      <xdr:nvSpPr>
        <xdr:cNvPr id="311" name="楕円 310"/>
        <xdr:cNvSpPr/>
      </xdr:nvSpPr>
      <xdr:spPr>
        <a:xfrm>
          <a:off x="1968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53339</xdr:rowOff>
    </xdr:from>
    <xdr:to>
      <xdr:col>15</xdr:col>
      <xdr:colOff>50800</xdr:colOff>
      <xdr:row>84</xdr:row>
      <xdr:rowOff>87630</xdr:rowOff>
    </xdr:to>
    <xdr:cxnSp macro="">
      <xdr:nvCxnSpPr>
        <xdr:cNvPr id="312" name="直線コネクタ 311"/>
        <xdr:cNvCxnSpPr/>
      </xdr:nvCxnSpPr>
      <xdr:spPr>
        <a:xfrm>
          <a:off x="2019300" y="14455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137795</xdr:rowOff>
    </xdr:from>
    <xdr:to>
      <xdr:col>6</xdr:col>
      <xdr:colOff>38100</xdr:colOff>
      <xdr:row>84</xdr:row>
      <xdr:rowOff>67945</xdr:rowOff>
    </xdr:to>
    <xdr:sp macro="" textlink="">
      <xdr:nvSpPr>
        <xdr:cNvPr id="313" name="楕円 312"/>
        <xdr:cNvSpPr/>
      </xdr:nvSpPr>
      <xdr:spPr>
        <a:xfrm>
          <a:off x="1079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17145</xdr:rowOff>
    </xdr:from>
    <xdr:to>
      <xdr:col>10</xdr:col>
      <xdr:colOff>114300</xdr:colOff>
      <xdr:row>84</xdr:row>
      <xdr:rowOff>53339</xdr:rowOff>
    </xdr:to>
    <xdr:cxnSp macro="">
      <xdr:nvCxnSpPr>
        <xdr:cNvPr id="314" name="直線コネクタ 313"/>
        <xdr:cNvCxnSpPr/>
      </xdr:nvCxnSpPr>
      <xdr:spPr>
        <a:xfrm>
          <a:off x="1130300" y="144189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5" name="n_1ave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6" name="n_2ave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7"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18" name="n_4aveValue【福祉施設】&#10;有形固定資産減価償却率"/>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114316</xdr:rowOff>
    </xdr:from>
    <xdr:ext cx="405111" cy="259045"/>
    <xdr:sp macro="" textlink="">
      <xdr:nvSpPr>
        <xdr:cNvPr id="319" name="n_1mainValue【福祉施設】&#10;有形固定資産減価償却率"/>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129557</xdr:rowOff>
    </xdr:from>
    <xdr:ext cx="405111" cy="259045"/>
    <xdr:sp macro="" textlink="">
      <xdr:nvSpPr>
        <xdr:cNvPr id="320" name="n_2mainValue【福祉施設】&#10;有形固定資産減価償却率"/>
        <xdr:cNvSpPr txBox="1"/>
      </xdr:nvSpPr>
      <xdr:spPr>
        <a:xfrm>
          <a:off x="2705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95266</xdr:rowOff>
    </xdr:from>
    <xdr:ext cx="405111" cy="259045"/>
    <xdr:sp macro="" textlink="">
      <xdr:nvSpPr>
        <xdr:cNvPr id="321" name="n_3mainValue【福祉施設】&#10;有形固定資産減価償却率"/>
        <xdr:cNvSpPr txBox="1"/>
      </xdr:nvSpPr>
      <xdr:spPr>
        <a:xfrm>
          <a:off x="1816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59072</xdr:rowOff>
    </xdr:from>
    <xdr:ext cx="405111" cy="259045"/>
    <xdr:sp macro="" textlink="">
      <xdr:nvSpPr>
        <xdr:cNvPr id="322" name="n_4mainValue【福祉施設】&#10;有形固定資産減価償却率"/>
        <xdr:cNvSpPr txBox="1"/>
      </xdr:nvSpPr>
      <xdr:spPr>
        <a:xfrm>
          <a:off x="927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161037</xdr:rowOff>
    </xdr:from>
    <xdr:to>
      <xdr:col>50</xdr:col>
      <xdr:colOff>165100</xdr:colOff>
      <xdr:row>83</xdr:row>
      <xdr:rowOff>91187</xdr:rowOff>
    </xdr:to>
    <xdr:sp macro="" textlink="">
      <xdr:nvSpPr>
        <xdr:cNvPr id="351" name="フローチャート: 判断 350"/>
        <xdr:cNvSpPr/>
      </xdr:nvSpPr>
      <xdr:spPr>
        <a:xfrm>
          <a:off x="9588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3302</xdr:rowOff>
    </xdr:from>
    <xdr:to>
      <xdr:col>46</xdr:col>
      <xdr:colOff>38100</xdr:colOff>
      <xdr:row>83</xdr:row>
      <xdr:rowOff>104902</xdr:rowOff>
    </xdr:to>
    <xdr:sp macro="" textlink="">
      <xdr:nvSpPr>
        <xdr:cNvPr id="352" name="フローチャート: 判断 351"/>
        <xdr:cNvSpPr/>
      </xdr:nvSpPr>
      <xdr:spPr>
        <a:xfrm>
          <a:off x="8699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7874</xdr:rowOff>
    </xdr:from>
    <xdr:to>
      <xdr:col>41</xdr:col>
      <xdr:colOff>101600</xdr:colOff>
      <xdr:row>83</xdr:row>
      <xdr:rowOff>109474</xdr:rowOff>
    </xdr:to>
    <xdr:sp macro="" textlink="">
      <xdr:nvSpPr>
        <xdr:cNvPr id="353" name="フローチャート: 判断 352"/>
        <xdr:cNvSpPr/>
      </xdr:nvSpPr>
      <xdr:spPr>
        <a:xfrm>
          <a:off x="7810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129032</xdr:rowOff>
    </xdr:from>
    <xdr:to>
      <xdr:col>36</xdr:col>
      <xdr:colOff>165100</xdr:colOff>
      <xdr:row>83</xdr:row>
      <xdr:rowOff>59182</xdr:rowOff>
    </xdr:to>
    <xdr:sp macro="" textlink="">
      <xdr:nvSpPr>
        <xdr:cNvPr id="354" name="フローチャート: 判断 353"/>
        <xdr:cNvSpPr/>
      </xdr:nvSpPr>
      <xdr:spPr>
        <a:xfrm>
          <a:off x="6921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92456</xdr:rowOff>
    </xdr:from>
    <xdr:to>
      <xdr:col>55</xdr:col>
      <xdr:colOff>50800</xdr:colOff>
      <xdr:row>85</xdr:row>
      <xdr:rowOff>22606</xdr:rowOff>
    </xdr:to>
    <xdr:sp macro="" textlink="">
      <xdr:nvSpPr>
        <xdr:cNvPr id="360" name="楕円 359"/>
        <xdr:cNvSpPr/>
      </xdr:nvSpPr>
      <xdr:spPr>
        <a:xfrm>
          <a:off x="10426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70883</xdr:rowOff>
    </xdr:from>
    <xdr:ext cx="469744" cy="259045"/>
    <xdr:sp macro="" textlink="">
      <xdr:nvSpPr>
        <xdr:cNvPr id="361" name="【福祉施設】&#10;一人当たり面積該当値テキスト"/>
        <xdr:cNvSpPr txBox="1"/>
      </xdr:nvSpPr>
      <xdr:spPr>
        <a:xfrm>
          <a:off x="10515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65024</xdr:rowOff>
    </xdr:from>
    <xdr:to>
      <xdr:col>50</xdr:col>
      <xdr:colOff>165100</xdr:colOff>
      <xdr:row>84</xdr:row>
      <xdr:rowOff>166624</xdr:rowOff>
    </xdr:to>
    <xdr:sp macro="" textlink="">
      <xdr:nvSpPr>
        <xdr:cNvPr id="362" name="楕円 361"/>
        <xdr:cNvSpPr/>
      </xdr:nvSpPr>
      <xdr:spPr>
        <a:xfrm>
          <a:off x="9588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143256</xdr:rowOff>
    </xdr:to>
    <xdr:cxnSp macro="">
      <xdr:nvCxnSpPr>
        <xdr:cNvPr id="363" name="直線コネクタ 362"/>
        <xdr:cNvCxnSpPr/>
      </xdr:nvCxnSpPr>
      <xdr:spPr>
        <a:xfrm>
          <a:off x="9639300" y="14517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64" name="楕円 363"/>
        <xdr:cNvSpPr/>
      </xdr:nvSpPr>
      <xdr:spPr>
        <a:xfrm>
          <a:off x="8699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115824</xdr:rowOff>
    </xdr:from>
    <xdr:to>
      <xdr:col>50</xdr:col>
      <xdr:colOff>114300</xdr:colOff>
      <xdr:row>84</xdr:row>
      <xdr:rowOff>120396</xdr:rowOff>
    </xdr:to>
    <xdr:cxnSp macro="">
      <xdr:nvCxnSpPr>
        <xdr:cNvPr id="365" name="直線コネクタ 364"/>
        <xdr:cNvCxnSpPr/>
      </xdr:nvCxnSpPr>
      <xdr:spPr>
        <a:xfrm flipV="1">
          <a:off x="8750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366" name="楕円 365"/>
        <xdr:cNvSpPr/>
      </xdr:nvSpPr>
      <xdr:spPr>
        <a:xfrm>
          <a:off x="7810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120396</xdr:rowOff>
    </xdr:from>
    <xdr:to>
      <xdr:col>45</xdr:col>
      <xdr:colOff>177800</xdr:colOff>
      <xdr:row>84</xdr:row>
      <xdr:rowOff>124968</xdr:rowOff>
    </xdr:to>
    <xdr:cxnSp macro="">
      <xdr:nvCxnSpPr>
        <xdr:cNvPr id="367" name="直線コネクタ 366"/>
        <xdr:cNvCxnSpPr/>
      </xdr:nvCxnSpPr>
      <xdr:spPr>
        <a:xfrm flipV="1">
          <a:off x="7861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68" name="楕円 367"/>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84</xdr:row>
      <xdr:rowOff>124968</xdr:rowOff>
    </xdr:to>
    <xdr:cxnSp macro="">
      <xdr:nvCxnSpPr>
        <xdr:cNvPr id="369" name="直線コネクタ 368"/>
        <xdr:cNvCxnSpPr/>
      </xdr:nvCxnSpPr>
      <xdr:spPr>
        <a:xfrm>
          <a:off x="6972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107714</xdr:rowOff>
    </xdr:from>
    <xdr:ext cx="469744" cy="259045"/>
    <xdr:sp macro="" textlink="">
      <xdr:nvSpPr>
        <xdr:cNvPr id="370" name="n_1aveValue【福祉施設】&#10;一人当たり面積"/>
        <xdr:cNvSpPr txBox="1"/>
      </xdr:nvSpPr>
      <xdr:spPr>
        <a:xfrm>
          <a:off x="9391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121429</xdr:rowOff>
    </xdr:from>
    <xdr:ext cx="469744" cy="259045"/>
    <xdr:sp macro="" textlink="">
      <xdr:nvSpPr>
        <xdr:cNvPr id="371" name="n_2aveValue【福祉施設】&#10;一人当たり面積"/>
        <xdr:cNvSpPr txBox="1"/>
      </xdr:nvSpPr>
      <xdr:spPr>
        <a:xfrm>
          <a:off x="8515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126001</xdr:rowOff>
    </xdr:from>
    <xdr:ext cx="469744" cy="259045"/>
    <xdr:sp macro="" textlink="">
      <xdr:nvSpPr>
        <xdr:cNvPr id="372" name="n_3aveValue【福祉施設】&#10;一人当たり面積"/>
        <xdr:cNvSpPr txBox="1"/>
      </xdr:nvSpPr>
      <xdr:spPr>
        <a:xfrm>
          <a:off x="7626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75709</xdr:rowOff>
    </xdr:from>
    <xdr:ext cx="469744" cy="259045"/>
    <xdr:sp macro="" textlink="">
      <xdr:nvSpPr>
        <xdr:cNvPr id="373" name="n_4aveValue【福祉施設】&#10;一人当たり面積"/>
        <xdr:cNvSpPr txBox="1"/>
      </xdr:nvSpPr>
      <xdr:spPr>
        <a:xfrm>
          <a:off x="67374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157751</xdr:rowOff>
    </xdr:from>
    <xdr:ext cx="469744" cy="259045"/>
    <xdr:sp macro="" textlink="">
      <xdr:nvSpPr>
        <xdr:cNvPr id="374" name="n_1mainValue【福祉施設】&#10;一人当たり面積"/>
        <xdr:cNvSpPr txBox="1"/>
      </xdr:nvSpPr>
      <xdr:spPr>
        <a:xfrm>
          <a:off x="9391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75" name="n_2mainValue【福祉施設】&#10;一人当たり面積"/>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166895</xdr:rowOff>
    </xdr:from>
    <xdr:ext cx="469744" cy="259045"/>
    <xdr:sp macro="" textlink="">
      <xdr:nvSpPr>
        <xdr:cNvPr id="376" name="n_3mainValue【福祉施設】&#10;一人当たり面積"/>
        <xdr:cNvSpPr txBox="1"/>
      </xdr:nvSpPr>
      <xdr:spPr>
        <a:xfrm>
          <a:off x="7626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77" name="n_4mainValue【福祉施設】&#10;一人当たり面積"/>
        <xdr:cNvSpPr txBox="1"/>
      </xdr:nvSpPr>
      <xdr:spPr>
        <a:xfrm>
          <a:off x="6737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09" name="フローチャート: 判断 408"/>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0" name="フローチャート: 判断 409"/>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1" name="フローチャート: 判断 410"/>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2" name="フローチャート: 判断 411"/>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78739</xdr:rowOff>
    </xdr:from>
    <xdr:to>
      <xdr:col>24</xdr:col>
      <xdr:colOff>114300</xdr:colOff>
      <xdr:row>106</xdr:row>
      <xdr:rowOff>8889</xdr:rowOff>
    </xdr:to>
    <xdr:sp macro="" textlink="">
      <xdr:nvSpPr>
        <xdr:cNvPr id="418" name="楕円 417"/>
        <xdr:cNvSpPr/>
      </xdr:nvSpPr>
      <xdr:spPr>
        <a:xfrm>
          <a:off x="4584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57166</xdr:rowOff>
    </xdr:from>
    <xdr:ext cx="405111" cy="259045"/>
    <xdr:sp macro="" textlink="">
      <xdr:nvSpPr>
        <xdr:cNvPr id="419" name="【市民会館】&#10;有形固定資産減価償却率該当値テキスト"/>
        <xdr:cNvSpPr txBox="1"/>
      </xdr:nvSpPr>
      <xdr:spPr>
        <a:xfrm>
          <a:off x="4673600"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107314</xdr:rowOff>
    </xdr:from>
    <xdr:to>
      <xdr:col>20</xdr:col>
      <xdr:colOff>38100</xdr:colOff>
      <xdr:row>105</xdr:row>
      <xdr:rowOff>37464</xdr:rowOff>
    </xdr:to>
    <xdr:sp macro="" textlink="">
      <xdr:nvSpPr>
        <xdr:cNvPr id="420" name="楕円 419"/>
        <xdr:cNvSpPr/>
      </xdr:nvSpPr>
      <xdr:spPr>
        <a:xfrm>
          <a:off x="3746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158114</xdr:rowOff>
    </xdr:from>
    <xdr:to>
      <xdr:col>24</xdr:col>
      <xdr:colOff>63500</xdr:colOff>
      <xdr:row>105</xdr:row>
      <xdr:rowOff>129539</xdr:rowOff>
    </xdr:to>
    <xdr:cxnSp macro="">
      <xdr:nvCxnSpPr>
        <xdr:cNvPr id="421" name="直線コネクタ 420"/>
        <xdr:cNvCxnSpPr/>
      </xdr:nvCxnSpPr>
      <xdr:spPr>
        <a:xfrm>
          <a:off x="3797300" y="17988914"/>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71120</xdr:rowOff>
    </xdr:from>
    <xdr:to>
      <xdr:col>15</xdr:col>
      <xdr:colOff>101600</xdr:colOff>
      <xdr:row>105</xdr:row>
      <xdr:rowOff>1270</xdr:rowOff>
    </xdr:to>
    <xdr:sp macro="" textlink="">
      <xdr:nvSpPr>
        <xdr:cNvPr id="422" name="楕円 421"/>
        <xdr:cNvSpPr/>
      </xdr:nvSpPr>
      <xdr:spPr>
        <a:xfrm>
          <a:off x="2857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104</xdr:row>
      <xdr:rowOff>158114</xdr:rowOff>
    </xdr:to>
    <xdr:cxnSp macro="">
      <xdr:nvCxnSpPr>
        <xdr:cNvPr id="423" name="直線コネクタ 422"/>
        <xdr:cNvCxnSpPr/>
      </xdr:nvCxnSpPr>
      <xdr:spPr>
        <a:xfrm>
          <a:off x="2908300" y="179527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33020</xdr:rowOff>
    </xdr:from>
    <xdr:to>
      <xdr:col>10</xdr:col>
      <xdr:colOff>165100</xdr:colOff>
      <xdr:row>104</xdr:row>
      <xdr:rowOff>134620</xdr:rowOff>
    </xdr:to>
    <xdr:sp macro="" textlink="">
      <xdr:nvSpPr>
        <xdr:cNvPr id="424" name="楕円 423"/>
        <xdr:cNvSpPr/>
      </xdr:nvSpPr>
      <xdr:spPr>
        <a:xfrm>
          <a:off x="1968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83820</xdr:rowOff>
    </xdr:from>
    <xdr:to>
      <xdr:col>15</xdr:col>
      <xdr:colOff>50800</xdr:colOff>
      <xdr:row>104</xdr:row>
      <xdr:rowOff>121920</xdr:rowOff>
    </xdr:to>
    <xdr:cxnSp macro="">
      <xdr:nvCxnSpPr>
        <xdr:cNvPr id="425" name="直線コネクタ 424"/>
        <xdr:cNvCxnSpPr/>
      </xdr:nvCxnSpPr>
      <xdr:spPr>
        <a:xfrm>
          <a:off x="2019300" y="17914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166370</xdr:rowOff>
    </xdr:from>
    <xdr:to>
      <xdr:col>6</xdr:col>
      <xdr:colOff>38100</xdr:colOff>
      <xdr:row>104</xdr:row>
      <xdr:rowOff>96520</xdr:rowOff>
    </xdr:to>
    <xdr:sp macro="" textlink="">
      <xdr:nvSpPr>
        <xdr:cNvPr id="426" name="楕円 425"/>
        <xdr:cNvSpPr/>
      </xdr:nvSpPr>
      <xdr:spPr>
        <a:xfrm>
          <a:off x="1079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45720</xdr:rowOff>
    </xdr:from>
    <xdr:to>
      <xdr:col>10</xdr:col>
      <xdr:colOff>114300</xdr:colOff>
      <xdr:row>104</xdr:row>
      <xdr:rowOff>83820</xdr:rowOff>
    </xdr:to>
    <xdr:cxnSp macro="">
      <xdr:nvCxnSpPr>
        <xdr:cNvPr id="427" name="直線コネクタ 426"/>
        <xdr:cNvCxnSpPr/>
      </xdr:nvCxnSpPr>
      <xdr:spPr>
        <a:xfrm>
          <a:off x="1130300" y="17876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28" name="n_1aveValue【市民会館】&#10;有形固定資産減価償却率"/>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29"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0" name="n_3aveValue【市民会館】&#10;有形固定資産減価償却率"/>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1" name="n_4aveValue【市民会館】&#10;有形固定資産減価償却率"/>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28591</xdr:rowOff>
    </xdr:from>
    <xdr:ext cx="405111" cy="259045"/>
    <xdr:sp macro="" textlink="">
      <xdr:nvSpPr>
        <xdr:cNvPr id="432" name="n_1mainValue【市民会館】&#10;有形固定資産減価償却率"/>
        <xdr:cNvSpPr txBox="1"/>
      </xdr:nvSpPr>
      <xdr:spPr>
        <a:xfrm>
          <a:off x="35820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33" name="n_2main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125747</xdr:rowOff>
    </xdr:from>
    <xdr:ext cx="405111" cy="259045"/>
    <xdr:sp macro="" textlink="">
      <xdr:nvSpPr>
        <xdr:cNvPr id="434" name="n_3mainValue【市民会館】&#10;有形固定資産減価償却率"/>
        <xdr:cNvSpPr txBox="1"/>
      </xdr:nvSpPr>
      <xdr:spPr>
        <a:xfrm>
          <a:off x="1816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87647</xdr:rowOff>
    </xdr:from>
    <xdr:ext cx="405111" cy="259045"/>
    <xdr:sp macro="" textlink="">
      <xdr:nvSpPr>
        <xdr:cNvPr id="435" name="n_4mainValue【市民会館】&#10;有形固定資産減価償却率"/>
        <xdr:cNvSpPr txBox="1"/>
      </xdr:nvSpPr>
      <xdr:spPr>
        <a:xfrm>
          <a:off x="9277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6" name="フローチャート: 判断 46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7" name="フローチャート: 判断 466"/>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68" name="フローチャート: 判断 467"/>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9" name="フローチャート: 判断 468"/>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10161</xdr:rowOff>
    </xdr:from>
    <xdr:to>
      <xdr:col>55</xdr:col>
      <xdr:colOff>50800</xdr:colOff>
      <xdr:row>103</xdr:row>
      <xdr:rowOff>111761</xdr:rowOff>
    </xdr:to>
    <xdr:sp macro="" textlink="">
      <xdr:nvSpPr>
        <xdr:cNvPr id="475" name="楕円 474"/>
        <xdr:cNvSpPr/>
      </xdr:nvSpPr>
      <xdr:spPr>
        <a:xfrm>
          <a:off x="10426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33038</xdr:rowOff>
    </xdr:from>
    <xdr:ext cx="469744" cy="259045"/>
    <xdr:sp macro="" textlink="">
      <xdr:nvSpPr>
        <xdr:cNvPr id="476" name="【市民会館】&#10;一人当たり面積該当値テキスト"/>
        <xdr:cNvSpPr txBox="1"/>
      </xdr:nvSpPr>
      <xdr:spPr>
        <a:xfrm>
          <a:off x="10515600"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21589</xdr:rowOff>
    </xdr:from>
    <xdr:to>
      <xdr:col>50</xdr:col>
      <xdr:colOff>165100</xdr:colOff>
      <xdr:row>103</xdr:row>
      <xdr:rowOff>123189</xdr:rowOff>
    </xdr:to>
    <xdr:sp macro="" textlink="">
      <xdr:nvSpPr>
        <xdr:cNvPr id="477" name="楕円 476"/>
        <xdr:cNvSpPr/>
      </xdr:nvSpPr>
      <xdr:spPr>
        <a:xfrm>
          <a:off x="9588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60961</xdr:rowOff>
    </xdr:from>
    <xdr:to>
      <xdr:col>55</xdr:col>
      <xdr:colOff>0</xdr:colOff>
      <xdr:row>103</xdr:row>
      <xdr:rowOff>72389</xdr:rowOff>
    </xdr:to>
    <xdr:cxnSp macro="">
      <xdr:nvCxnSpPr>
        <xdr:cNvPr id="478" name="直線コネクタ 477"/>
        <xdr:cNvCxnSpPr/>
      </xdr:nvCxnSpPr>
      <xdr:spPr>
        <a:xfrm flipV="1">
          <a:off x="9639300" y="177203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33020</xdr:rowOff>
    </xdr:from>
    <xdr:to>
      <xdr:col>46</xdr:col>
      <xdr:colOff>38100</xdr:colOff>
      <xdr:row>103</xdr:row>
      <xdr:rowOff>134620</xdr:rowOff>
    </xdr:to>
    <xdr:sp macro="" textlink="">
      <xdr:nvSpPr>
        <xdr:cNvPr id="479" name="楕円 478"/>
        <xdr:cNvSpPr/>
      </xdr:nvSpPr>
      <xdr:spPr>
        <a:xfrm>
          <a:off x="8699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72389</xdr:rowOff>
    </xdr:from>
    <xdr:to>
      <xdr:col>50</xdr:col>
      <xdr:colOff>114300</xdr:colOff>
      <xdr:row>103</xdr:row>
      <xdr:rowOff>83820</xdr:rowOff>
    </xdr:to>
    <xdr:cxnSp macro="">
      <xdr:nvCxnSpPr>
        <xdr:cNvPr id="480" name="直線コネクタ 479"/>
        <xdr:cNvCxnSpPr/>
      </xdr:nvCxnSpPr>
      <xdr:spPr>
        <a:xfrm flipV="1">
          <a:off x="8750300" y="17731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44450</xdr:rowOff>
    </xdr:from>
    <xdr:to>
      <xdr:col>41</xdr:col>
      <xdr:colOff>101600</xdr:colOff>
      <xdr:row>103</xdr:row>
      <xdr:rowOff>146050</xdr:rowOff>
    </xdr:to>
    <xdr:sp macro="" textlink="">
      <xdr:nvSpPr>
        <xdr:cNvPr id="481" name="楕円 480"/>
        <xdr:cNvSpPr/>
      </xdr:nvSpPr>
      <xdr:spPr>
        <a:xfrm>
          <a:off x="781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83820</xdr:rowOff>
    </xdr:from>
    <xdr:to>
      <xdr:col>45</xdr:col>
      <xdr:colOff>177800</xdr:colOff>
      <xdr:row>103</xdr:row>
      <xdr:rowOff>95250</xdr:rowOff>
    </xdr:to>
    <xdr:cxnSp macro="">
      <xdr:nvCxnSpPr>
        <xdr:cNvPr id="482" name="直線コネクタ 481"/>
        <xdr:cNvCxnSpPr/>
      </xdr:nvCxnSpPr>
      <xdr:spPr>
        <a:xfrm flipV="1">
          <a:off x="7861300" y="17743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52070</xdr:rowOff>
    </xdr:from>
    <xdr:to>
      <xdr:col>36</xdr:col>
      <xdr:colOff>165100</xdr:colOff>
      <xdr:row>103</xdr:row>
      <xdr:rowOff>153670</xdr:rowOff>
    </xdr:to>
    <xdr:sp macro="" textlink="">
      <xdr:nvSpPr>
        <xdr:cNvPr id="483" name="楕円 482"/>
        <xdr:cNvSpPr/>
      </xdr:nvSpPr>
      <xdr:spPr>
        <a:xfrm>
          <a:off x="6921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95250</xdr:rowOff>
    </xdr:from>
    <xdr:to>
      <xdr:col>41</xdr:col>
      <xdr:colOff>50800</xdr:colOff>
      <xdr:row>103</xdr:row>
      <xdr:rowOff>102870</xdr:rowOff>
    </xdr:to>
    <xdr:cxnSp macro="">
      <xdr:nvCxnSpPr>
        <xdr:cNvPr id="484" name="直線コネクタ 483"/>
        <xdr:cNvCxnSpPr/>
      </xdr:nvCxnSpPr>
      <xdr:spPr>
        <a:xfrm flipV="1">
          <a:off x="6972300" y="17754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5"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86" name="n_2ave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87" name="n_3aveValue【市民会館】&#10;一人当たり面積"/>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88" name="n_4aveValue【市民会館】&#10;一人当たり面積"/>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139716</xdr:rowOff>
    </xdr:from>
    <xdr:ext cx="469744" cy="259045"/>
    <xdr:sp macro="" textlink="">
      <xdr:nvSpPr>
        <xdr:cNvPr id="489" name="n_1mainValue【市民会館】&#10;一人当たり面積"/>
        <xdr:cNvSpPr txBox="1"/>
      </xdr:nvSpPr>
      <xdr:spPr>
        <a:xfrm>
          <a:off x="93917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151147</xdr:rowOff>
    </xdr:from>
    <xdr:ext cx="469744" cy="259045"/>
    <xdr:sp macro="" textlink="">
      <xdr:nvSpPr>
        <xdr:cNvPr id="490" name="n_2mainValue【市民会館】&#10;一人当たり面積"/>
        <xdr:cNvSpPr txBox="1"/>
      </xdr:nvSpPr>
      <xdr:spPr>
        <a:xfrm>
          <a:off x="85154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162577</xdr:rowOff>
    </xdr:from>
    <xdr:ext cx="469744" cy="259045"/>
    <xdr:sp macro="" textlink="">
      <xdr:nvSpPr>
        <xdr:cNvPr id="491" name="n_3mainValue【市民会館】&#10;一人当たり面積"/>
        <xdr:cNvSpPr txBox="1"/>
      </xdr:nvSpPr>
      <xdr:spPr>
        <a:xfrm>
          <a:off x="76264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170197</xdr:rowOff>
    </xdr:from>
    <xdr:ext cx="469744" cy="259045"/>
    <xdr:sp macro="" textlink="">
      <xdr:nvSpPr>
        <xdr:cNvPr id="492" name="n_4mainValue【市民会館】&#10;一人当たり面積"/>
        <xdr:cNvSpPr txBox="1"/>
      </xdr:nvSpPr>
      <xdr:spPr>
        <a:xfrm>
          <a:off x="6737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525" name="フローチャート: 判断 524"/>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6" name="フローチャート: 判断 525"/>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7" name="フローチャート: 判断 526"/>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28" name="フローチャート: 判断 527"/>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103777</xdr:rowOff>
    </xdr:from>
    <xdr:to>
      <xdr:col>85</xdr:col>
      <xdr:colOff>177800</xdr:colOff>
      <xdr:row>37</xdr:row>
      <xdr:rowOff>33927</xdr:rowOff>
    </xdr:to>
    <xdr:sp macro="" textlink="">
      <xdr:nvSpPr>
        <xdr:cNvPr id="534" name="楕円 533"/>
        <xdr:cNvSpPr/>
      </xdr:nvSpPr>
      <xdr:spPr>
        <a:xfrm>
          <a:off x="162687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126654</xdr:rowOff>
    </xdr:from>
    <xdr:ext cx="405111" cy="259045"/>
    <xdr:sp macro="" textlink="">
      <xdr:nvSpPr>
        <xdr:cNvPr id="535" name="【一般廃棄物処理施設】&#10;有形固定資産減価償却率該当値テキスト"/>
        <xdr:cNvSpPr txBox="1"/>
      </xdr:nvSpPr>
      <xdr:spPr>
        <a:xfrm>
          <a:off x="16357600" y="612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74386</xdr:rowOff>
    </xdr:from>
    <xdr:to>
      <xdr:col>81</xdr:col>
      <xdr:colOff>101600</xdr:colOff>
      <xdr:row>37</xdr:row>
      <xdr:rowOff>4536</xdr:rowOff>
    </xdr:to>
    <xdr:sp macro="" textlink="">
      <xdr:nvSpPr>
        <xdr:cNvPr id="536" name="楕円 535"/>
        <xdr:cNvSpPr/>
      </xdr:nvSpPr>
      <xdr:spPr>
        <a:xfrm>
          <a:off x="15430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125186</xdr:rowOff>
    </xdr:from>
    <xdr:to>
      <xdr:col>85</xdr:col>
      <xdr:colOff>127000</xdr:colOff>
      <xdr:row>36</xdr:row>
      <xdr:rowOff>154577</xdr:rowOff>
    </xdr:to>
    <xdr:cxnSp macro="">
      <xdr:nvCxnSpPr>
        <xdr:cNvPr id="537" name="直線コネクタ 536"/>
        <xdr:cNvCxnSpPr/>
      </xdr:nvCxnSpPr>
      <xdr:spPr>
        <a:xfrm>
          <a:off x="15481300" y="629738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7439</xdr:rowOff>
    </xdr:from>
    <xdr:to>
      <xdr:col>76</xdr:col>
      <xdr:colOff>165100</xdr:colOff>
      <xdr:row>36</xdr:row>
      <xdr:rowOff>109039</xdr:rowOff>
    </xdr:to>
    <xdr:sp macro="" textlink="">
      <xdr:nvSpPr>
        <xdr:cNvPr id="538" name="楕円 537"/>
        <xdr:cNvSpPr/>
      </xdr:nvSpPr>
      <xdr:spPr>
        <a:xfrm>
          <a:off x="14541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58239</xdr:rowOff>
    </xdr:from>
    <xdr:to>
      <xdr:col>81</xdr:col>
      <xdr:colOff>50800</xdr:colOff>
      <xdr:row>36</xdr:row>
      <xdr:rowOff>125186</xdr:rowOff>
    </xdr:to>
    <xdr:cxnSp macro="">
      <xdr:nvCxnSpPr>
        <xdr:cNvPr id="539" name="直線コネクタ 538"/>
        <xdr:cNvCxnSpPr/>
      </xdr:nvCxnSpPr>
      <xdr:spPr>
        <a:xfrm>
          <a:off x="14592300" y="623043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116840</xdr:rowOff>
    </xdr:from>
    <xdr:to>
      <xdr:col>72</xdr:col>
      <xdr:colOff>38100</xdr:colOff>
      <xdr:row>36</xdr:row>
      <xdr:rowOff>46990</xdr:rowOff>
    </xdr:to>
    <xdr:sp macro="" textlink="">
      <xdr:nvSpPr>
        <xdr:cNvPr id="540" name="楕円 539"/>
        <xdr:cNvSpPr/>
      </xdr:nvSpPr>
      <xdr:spPr>
        <a:xfrm>
          <a:off x="1365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167640</xdr:rowOff>
    </xdr:from>
    <xdr:to>
      <xdr:col>76</xdr:col>
      <xdr:colOff>114300</xdr:colOff>
      <xdr:row>36</xdr:row>
      <xdr:rowOff>58239</xdr:rowOff>
    </xdr:to>
    <xdr:cxnSp macro="">
      <xdr:nvCxnSpPr>
        <xdr:cNvPr id="541" name="直線コネクタ 540"/>
        <xdr:cNvCxnSpPr/>
      </xdr:nvCxnSpPr>
      <xdr:spPr>
        <a:xfrm>
          <a:off x="13703300" y="616839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53158</xdr:rowOff>
    </xdr:from>
    <xdr:to>
      <xdr:col>67</xdr:col>
      <xdr:colOff>101600</xdr:colOff>
      <xdr:row>35</xdr:row>
      <xdr:rowOff>154758</xdr:rowOff>
    </xdr:to>
    <xdr:sp macro="" textlink="">
      <xdr:nvSpPr>
        <xdr:cNvPr id="542" name="楕円 541"/>
        <xdr:cNvSpPr/>
      </xdr:nvSpPr>
      <xdr:spPr>
        <a:xfrm>
          <a:off x="12763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103958</xdr:rowOff>
    </xdr:from>
    <xdr:to>
      <xdr:col>71</xdr:col>
      <xdr:colOff>177800</xdr:colOff>
      <xdr:row>35</xdr:row>
      <xdr:rowOff>167640</xdr:rowOff>
    </xdr:to>
    <xdr:cxnSp macro="">
      <xdr:nvCxnSpPr>
        <xdr:cNvPr id="543" name="直線コネクタ 542"/>
        <xdr:cNvCxnSpPr/>
      </xdr:nvCxnSpPr>
      <xdr:spPr>
        <a:xfrm>
          <a:off x="12814300" y="610470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114861</xdr:rowOff>
    </xdr:from>
    <xdr:ext cx="405111" cy="259045"/>
    <xdr:sp macro="" textlink="">
      <xdr:nvSpPr>
        <xdr:cNvPr id="544" name="n_1aveValue【一般廃棄物処理施設】&#10;有形固定資産減価償却率"/>
        <xdr:cNvSpPr txBox="1"/>
      </xdr:nvSpPr>
      <xdr:spPr>
        <a:xfrm>
          <a:off x="15266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545" name="n_2aveValue【一般廃棄物処理施設】&#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546" name="n_3aveValue【一般廃棄物処理施設】&#10;有形固定資産減価償却率"/>
        <xdr:cNvSpPr txBox="1"/>
      </xdr:nvSpPr>
      <xdr:spPr>
        <a:xfrm>
          <a:off x="13500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64243</xdr:rowOff>
    </xdr:from>
    <xdr:ext cx="405111" cy="259045"/>
    <xdr:sp macro="" textlink="">
      <xdr:nvSpPr>
        <xdr:cNvPr id="547" name="n_4aveValue【一般廃棄物処理施設】&#10;有形固定資産減価償却率"/>
        <xdr:cNvSpPr txBox="1"/>
      </xdr:nvSpPr>
      <xdr:spPr>
        <a:xfrm>
          <a:off x="12611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21063</xdr:rowOff>
    </xdr:from>
    <xdr:ext cx="405111" cy="259045"/>
    <xdr:sp macro="" textlink="">
      <xdr:nvSpPr>
        <xdr:cNvPr id="548" name="n_1mainValue【一般廃棄物処理施設】&#10;有形固定資産減価償却率"/>
        <xdr:cNvSpPr txBox="1"/>
      </xdr:nvSpPr>
      <xdr:spPr>
        <a:xfrm>
          <a:off x="15266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125566</xdr:rowOff>
    </xdr:from>
    <xdr:ext cx="405111" cy="259045"/>
    <xdr:sp macro="" textlink="">
      <xdr:nvSpPr>
        <xdr:cNvPr id="549" name="n_2mainValue【一般廃棄物処理施設】&#10;有形固定資産減価償却率"/>
        <xdr:cNvSpPr txBox="1"/>
      </xdr:nvSpPr>
      <xdr:spPr>
        <a:xfrm>
          <a:off x="14389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63517</xdr:rowOff>
    </xdr:from>
    <xdr:ext cx="405111" cy="259045"/>
    <xdr:sp macro="" textlink="">
      <xdr:nvSpPr>
        <xdr:cNvPr id="550" name="n_3mainValue【一般廃棄物処理施設】&#10;有形固定資産減価償却率"/>
        <xdr:cNvSpPr txBox="1"/>
      </xdr:nvSpPr>
      <xdr:spPr>
        <a:xfrm>
          <a:off x="13500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171285</xdr:rowOff>
    </xdr:from>
    <xdr:ext cx="405111" cy="259045"/>
    <xdr:sp macro="" textlink="">
      <xdr:nvSpPr>
        <xdr:cNvPr id="551" name="n_4mainValue【一般廃棄物処理施設】&#10;有形固定資産減価償却率"/>
        <xdr:cNvSpPr txBox="1"/>
      </xdr:nvSpPr>
      <xdr:spPr>
        <a:xfrm>
          <a:off x="12611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0" name="フローチャート: 判断 579"/>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1" name="フローチャート: 判断 580"/>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2" name="フローチャート: 判断 581"/>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3" name="フローチャート: 判断 582"/>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17500</xdr:rowOff>
    </xdr:from>
    <xdr:to>
      <xdr:col>116</xdr:col>
      <xdr:colOff>114300</xdr:colOff>
      <xdr:row>37</xdr:row>
      <xdr:rowOff>119100</xdr:rowOff>
    </xdr:to>
    <xdr:sp macro="" textlink="">
      <xdr:nvSpPr>
        <xdr:cNvPr id="589" name="楕円 588"/>
        <xdr:cNvSpPr/>
      </xdr:nvSpPr>
      <xdr:spPr>
        <a:xfrm>
          <a:off x="22110700" y="63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40377</xdr:rowOff>
    </xdr:from>
    <xdr:ext cx="599010" cy="259045"/>
    <xdr:sp macro="" textlink="">
      <xdr:nvSpPr>
        <xdr:cNvPr id="590" name="【一般廃棄物処理施設】&#10;一人当たり有形固定資産（償却資産）額該当値テキスト"/>
        <xdr:cNvSpPr txBox="1"/>
      </xdr:nvSpPr>
      <xdr:spPr>
        <a:xfrm>
          <a:off x="22199600" y="621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64358</xdr:rowOff>
    </xdr:from>
    <xdr:to>
      <xdr:col>112</xdr:col>
      <xdr:colOff>38100</xdr:colOff>
      <xdr:row>37</xdr:row>
      <xdr:rowOff>165958</xdr:rowOff>
    </xdr:to>
    <xdr:sp macro="" textlink="">
      <xdr:nvSpPr>
        <xdr:cNvPr id="591" name="楕円 590"/>
        <xdr:cNvSpPr/>
      </xdr:nvSpPr>
      <xdr:spPr>
        <a:xfrm>
          <a:off x="21272500" y="640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68300</xdr:rowOff>
    </xdr:from>
    <xdr:to>
      <xdr:col>116</xdr:col>
      <xdr:colOff>63500</xdr:colOff>
      <xdr:row>37</xdr:row>
      <xdr:rowOff>115158</xdr:rowOff>
    </xdr:to>
    <xdr:cxnSp macro="">
      <xdr:nvCxnSpPr>
        <xdr:cNvPr id="592" name="直線コネクタ 591"/>
        <xdr:cNvCxnSpPr/>
      </xdr:nvCxnSpPr>
      <xdr:spPr>
        <a:xfrm flipV="1">
          <a:off x="21323300" y="6411950"/>
          <a:ext cx="838200" cy="4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75326</xdr:rowOff>
    </xdr:from>
    <xdr:to>
      <xdr:col>107</xdr:col>
      <xdr:colOff>101600</xdr:colOff>
      <xdr:row>38</xdr:row>
      <xdr:rowOff>5476</xdr:rowOff>
    </xdr:to>
    <xdr:sp macro="" textlink="">
      <xdr:nvSpPr>
        <xdr:cNvPr id="593" name="楕円 592"/>
        <xdr:cNvSpPr/>
      </xdr:nvSpPr>
      <xdr:spPr>
        <a:xfrm>
          <a:off x="20383500" y="641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115158</xdr:rowOff>
    </xdr:from>
    <xdr:to>
      <xdr:col>111</xdr:col>
      <xdr:colOff>177800</xdr:colOff>
      <xdr:row>37</xdr:row>
      <xdr:rowOff>126126</xdr:rowOff>
    </xdr:to>
    <xdr:cxnSp macro="">
      <xdr:nvCxnSpPr>
        <xdr:cNvPr id="594" name="直線コネクタ 593"/>
        <xdr:cNvCxnSpPr/>
      </xdr:nvCxnSpPr>
      <xdr:spPr>
        <a:xfrm flipV="1">
          <a:off x="20434300" y="6458808"/>
          <a:ext cx="889000" cy="1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88535</xdr:rowOff>
    </xdr:from>
    <xdr:to>
      <xdr:col>102</xdr:col>
      <xdr:colOff>165100</xdr:colOff>
      <xdr:row>38</xdr:row>
      <xdr:rowOff>18685</xdr:rowOff>
    </xdr:to>
    <xdr:sp macro="" textlink="">
      <xdr:nvSpPr>
        <xdr:cNvPr id="595" name="楕円 594"/>
        <xdr:cNvSpPr/>
      </xdr:nvSpPr>
      <xdr:spPr>
        <a:xfrm>
          <a:off x="19494500" y="64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126126</xdr:rowOff>
    </xdr:from>
    <xdr:to>
      <xdr:col>107</xdr:col>
      <xdr:colOff>50800</xdr:colOff>
      <xdr:row>37</xdr:row>
      <xdr:rowOff>139335</xdr:rowOff>
    </xdr:to>
    <xdr:cxnSp macro="">
      <xdr:nvCxnSpPr>
        <xdr:cNvPr id="596" name="直線コネクタ 595"/>
        <xdr:cNvCxnSpPr/>
      </xdr:nvCxnSpPr>
      <xdr:spPr>
        <a:xfrm flipV="1">
          <a:off x="19545300" y="6469776"/>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100550</xdr:rowOff>
    </xdr:from>
    <xdr:to>
      <xdr:col>98</xdr:col>
      <xdr:colOff>38100</xdr:colOff>
      <xdr:row>38</xdr:row>
      <xdr:rowOff>30700</xdr:rowOff>
    </xdr:to>
    <xdr:sp macro="" textlink="">
      <xdr:nvSpPr>
        <xdr:cNvPr id="597" name="楕円 596"/>
        <xdr:cNvSpPr/>
      </xdr:nvSpPr>
      <xdr:spPr>
        <a:xfrm>
          <a:off x="18605500" y="64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139335</xdr:rowOff>
    </xdr:from>
    <xdr:to>
      <xdr:col>102</xdr:col>
      <xdr:colOff>114300</xdr:colOff>
      <xdr:row>37</xdr:row>
      <xdr:rowOff>151350</xdr:rowOff>
    </xdr:to>
    <xdr:cxnSp macro="">
      <xdr:nvCxnSpPr>
        <xdr:cNvPr id="598" name="直線コネクタ 597"/>
        <xdr:cNvCxnSpPr/>
      </xdr:nvCxnSpPr>
      <xdr:spPr>
        <a:xfrm flipV="1">
          <a:off x="18656300" y="6482985"/>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599" name="n_1aveValue【一般廃棄物処理施設】&#10;一人当たり有形固定資産（償却資産）額"/>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0" name="n_2aveValue【一般廃棄物処理施設】&#10;一人当たり有形固定資産（償却資産）額"/>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1" name="n_3aveValue【一般廃棄物処理施設】&#10;一人当たり有形固定資産（償却資産）額"/>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2" name="n_4aveValue【一般廃棄物処理施設】&#10;一人当たり有形固定資産（償却資産）額"/>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11035</xdr:rowOff>
    </xdr:from>
    <xdr:ext cx="599010" cy="259045"/>
    <xdr:sp macro="" textlink="">
      <xdr:nvSpPr>
        <xdr:cNvPr id="603" name="n_1mainValue【一般廃棄物処理施設】&#10;一人当たり有形固定資産（償却資産）額"/>
        <xdr:cNvSpPr txBox="1"/>
      </xdr:nvSpPr>
      <xdr:spPr>
        <a:xfrm>
          <a:off x="21011095" y="618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22003</xdr:rowOff>
    </xdr:from>
    <xdr:ext cx="599010" cy="259045"/>
    <xdr:sp macro="" textlink="">
      <xdr:nvSpPr>
        <xdr:cNvPr id="604" name="n_2mainValue【一般廃棄物処理施設】&#10;一人当たり有形固定資産（償却資産）額"/>
        <xdr:cNvSpPr txBox="1"/>
      </xdr:nvSpPr>
      <xdr:spPr>
        <a:xfrm>
          <a:off x="20134795" y="619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35212</xdr:rowOff>
    </xdr:from>
    <xdr:ext cx="599010" cy="259045"/>
    <xdr:sp macro="" textlink="">
      <xdr:nvSpPr>
        <xdr:cNvPr id="605" name="n_3mainValue【一般廃棄物処理施設】&#10;一人当たり有形固定資産（償却資産）額"/>
        <xdr:cNvSpPr txBox="1"/>
      </xdr:nvSpPr>
      <xdr:spPr>
        <a:xfrm>
          <a:off x="19245795" y="620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47227</xdr:rowOff>
    </xdr:from>
    <xdr:ext cx="599010" cy="259045"/>
    <xdr:sp macro="" textlink="">
      <xdr:nvSpPr>
        <xdr:cNvPr id="606" name="n_4mainValue【一般廃棄物処理施設】&#10;一人当たり有形固定資産（償却資産）額"/>
        <xdr:cNvSpPr txBox="1"/>
      </xdr:nvSpPr>
      <xdr:spPr>
        <a:xfrm>
          <a:off x="18356795" y="621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7" name="テキスト ボックス 62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13970</xdr:rowOff>
    </xdr:from>
    <xdr:to>
      <xdr:col>85</xdr:col>
      <xdr:colOff>126364</xdr:colOff>
      <xdr:row>62</xdr:row>
      <xdr:rowOff>165100</xdr:rowOff>
    </xdr:to>
    <xdr:cxnSp macro="">
      <xdr:nvCxnSpPr>
        <xdr:cNvPr id="630" name="直線コネクタ 629"/>
        <xdr:cNvCxnSpPr/>
      </xdr:nvCxnSpPr>
      <xdr:spPr>
        <a:xfrm flipV="1">
          <a:off x="16318864" y="9615170"/>
          <a:ext cx="0" cy="117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1"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2" name="直線コネクタ 631"/>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132097</xdr:rowOff>
    </xdr:from>
    <xdr:ext cx="340478" cy="259045"/>
    <xdr:sp macro="" textlink="">
      <xdr:nvSpPr>
        <xdr:cNvPr id="633" name="【保健センター・保健所】&#10;有形固定資産減価償却率最大値テキスト"/>
        <xdr:cNvSpPr txBox="1"/>
      </xdr:nvSpPr>
      <xdr:spPr>
        <a:xfrm>
          <a:off x="16357600" y="93903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13970</xdr:rowOff>
    </xdr:from>
    <xdr:to>
      <xdr:col>86</xdr:col>
      <xdr:colOff>25400</xdr:colOff>
      <xdr:row>56</xdr:row>
      <xdr:rowOff>13970</xdr:rowOff>
    </xdr:to>
    <xdr:cxnSp macro="">
      <xdr:nvCxnSpPr>
        <xdr:cNvPr id="634" name="直線コネクタ 633"/>
        <xdr:cNvCxnSpPr/>
      </xdr:nvCxnSpPr>
      <xdr:spPr>
        <a:xfrm>
          <a:off x="16230600" y="961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635" name="【保健センター・保健所】&#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43180</xdr:rowOff>
    </xdr:from>
    <xdr:to>
      <xdr:col>85</xdr:col>
      <xdr:colOff>177800</xdr:colOff>
      <xdr:row>59</xdr:row>
      <xdr:rowOff>144780</xdr:rowOff>
    </xdr:to>
    <xdr:sp macro="" textlink="">
      <xdr:nvSpPr>
        <xdr:cNvPr id="636" name="フローチャート: 判断 635"/>
        <xdr:cNvSpPr/>
      </xdr:nvSpPr>
      <xdr:spPr>
        <a:xfrm>
          <a:off x="16268700" y="1015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121920</xdr:rowOff>
    </xdr:from>
    <xdr:to>
      <xdr:col>81</xdr:col>
      <xdr:colOff>101600</xdr:colOff>
      <xdr:row>59</xdr:row>
      <xdr:rowOff>52070</xdr:rowOff>
    </xdr:to>
    <xdr:sp macro="" textlink="">
      <xdr:nvSpPr>
        <xdr:cNvPr id="637" name="フローチャート: 判断 636"/>
        <xdr:cNvSpPr/>
      </xdr:nvSpPr>
      <xdr:spPr>
        <a:xfrm>
          <a:off x="154305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143510</xdr:rowOff>
    </xdr:from>
    <xdr:to>
      <xdr:col>76</xdr:col>
      <xdr:colOff>165100</xdr:colOff>
      <xdr:row>59</xdr:row>
      <xdr:rowOff>73660</xdr:rowOff>
    </xdr:to>
    <xdr:sp macro="" textlink="">
      <xdr:nvSpPr>
        <xdr:cNvPr id="638" name="フローチャート: 判断 637"/>
        <xdr:cNvSpPr/>
      </xdr:nvSpPr>
      <xdr:spPr>
        <a:xfrm>
          <a:off x="14541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639" name="フローチャート: 判断 638"/>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114300</xdr:rowOff>
    </xdr:from>
    <xdr:to>
      <xdr:col>67</xdr:col>
      <xdr:colOff>101600</xdr:colOff>
      <xdr:row>59</xdr:row>
      <xdr:rowOff>44450</xdr:rowOff>
    </xdr:to>
    <xdr:sp macro="" textlink="">
      <xdr:nvSpPr>
        <xdr:cNvPr id="640" name="フローチャート: 判断 639"/>
        <xdr:cNvSpPr/>
      </xdr:nvSpPr>
      <xdr:spPr>
        <a:xfrm>
          <a:off x="127635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11430</xdr:rowOff>
    </xdr:from>
    <xdr:to>
      <xdr:col>85</xdr:col>
      <xdr:colOff>177800</xdr:colOff>
      <xdr:row>56</xdr:row>
      <xdr:rowOff>113030</xdr:rowOff>
    </xdr:to>
    <xdr:sp macro="" textlink="">
      <xdr:nvSpPr>
        <xdr:cNvPr id="646" name="楕円 645"/>
        <xdr:cNvSpPr/>
      </xdr:nvSpPr>
      <xdr:spPr>
        <a:xfrm>
          <a:off x="162687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97807</xdr:rowOff>
    </xdr:from>
    <xdr:ext cx="405111" cy="259045"/>
    <xdr:sp macro="" textlink="">
      <xdr:nvSpPr>
        <xdr:cNvPr id="647" name="【保健センター・保健所】&#10;有形固定資産減価償却率該当値テキスト"/>
        <xdr:cNvSpPr txBox="1"/>
      </xdr:nvSpPr>
      <xdr:spPr>
        <a:xfrm>
          <a:off x="16357600"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137160</xdr:rowOff>
    </xdr:from>
    <xdr:to>
      <xdr:col>81</xdr:col>
      <xdr:colOff>101600</xdr:colOff>
      <xdr:row>56</xdr:row>
      <xdr:rowOff>67310</xdr:rowOff>
    </xdr:to>
    <xdr:sp macro="" textlink="">
      <xdr:nvSpPr>
        <xdr:cNvPr id="648" name="楕円 647"/>
        <xdr:cNvSpPr/>
      </xdr:nvSpPr>
      <xdr:spPr>
        <a:xfrm>
          <a:off x="154305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16510</xdr:rowOff>
    </xdr:from>
    <xdr:to>
      <xdr:col>85</xdr:col>
      <xdr:colOff>127000</xdr:colOff>
      <xdr:row>56</xdr:row>
      <xdr:rowOff>62230</xdr:rowOff>
    </xdr:to>
    <xdr:cxnSp macro="">
      <xdr:nvCxnSpPr>
        <xdr:cNvPr id="649" name="直線コネクタ 648"/>
        <xdr:cNvCxnSpPr/>
      </xdr:nvCxnSpPr>
      <xdr:spPr>
        <a:xfrm>
          <a:off x="15481300" y="96177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90170</xdr:rowOff>
    </xdr:from>
    <xdr:to>
      <xdr:col>76</xdr:col>
      <xdr:colOff>165100</xdr:colOff>
      <xdr:row>56</xdr:row>
      <xdr:rowOff>20320</xdr:rowOff>
    </xdr:to>
    <xdr:sp macro="" textlink="">
      <xdr:nvSpPr>
        <xdr:cNvPr id="650" name="楕円 649"/>
        <xdr:cNvSpPr/>
      </xdr:nvSpPr>
      <xdr:spPr>
        <a:xfrm>
          <a:off x="14541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140970</xdr:rowOff>
    </xdr:from>
    <xdr:to>
      <xdr:col>81</xdr:col>
      <xdr:colOff>50800</xdr:colOff>
      <xdr:row>56</xdr:row>
      <xdr:rowOff>16510</xdr:rowOff>
    </xdr:to>
    <xdr:cxnSp macro="">
      <xdr:nvCxnSpPr>
        <xdr:cNvPr id="651" name="直線コネクタ 650"/>
        <xdr:cNvCxnSpPr/>
      </xdr:nvCxnSpPr>
      <xdr:spPr>
        <a:xfrm>
          <a:off x="14592300" y="957072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44450</xdr:rowOff>
    </xdr:from>
    <xdr:to>
      <xdr:col>72</xdr:col>
      <xdr:colOff>38100</xdr:colOff>
      <xdr:row>55</xdr:row>
      <xdr:rowOff>146050</xdr:rowOff>
    </xdr:to>
    <xdr:sp macro="" textlink="">
      <xdr:nvSpPr>
        <xdr:cNvPr id="652" name="楕円 651"/>
        <xdr:cNvSpPr/>
      </xdr:nvSpPr>
      <xdr:spPr>
        <a:xfrm>
          <a:off x="13652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95250</xdr:rowOff>
    </xdr:from>
    <xdr:to>
      <xdr:col>76</xdr:col>
      <xdr:colOff>114300</xdr:colOff>
      <xdr:row>55</xdr:row>
      <xdr:rowOff>140970</xdr:rowOff>
    </xdr:to>
    <xdr:cxnSp macro="">
      <xdr:nvCxnSpPr>
        <xdr:cNvPr id="653" name="直線コネクタ 652"/>
        <xdr:cNvCxnSpPr/>
      </xdr:nvCxnSpPr>
      <xdr:spPr>
        <a:xfrm>
          <a:off x="13703300" y="9525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43197</xdr:rowOff>
    </xdr:from>
    <xdr:ext cx="405111" cy="259045"/>
    <xdr:sp macro="" textlink="">
      <xdr:nvSpPr>
        <xdr:cNvPr id="654" name="n_1aveValue【保健センター・保健所】&#10;有形固定資産減価償却率"/>
        <xdr:cNvSpPr txBox="1"/>
      </xdr:nvSpPr>
      <xdr:spPr>
        <a:xfrm>
          <a:off x="15266044" y="1015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64787</xdr:rowOff>
    </xdr:from>
    <xdr:ext cx="405111" cy="259045"/>
    <xdr:sp macro="" textlink="">
      <xdr:nvSpPr>
        <xdr:cNvPr id="655" name="n_2aveValue【保健センター・保健所】&#10;有形固定資産減価償却率"/>
        <xdr:cNvSpPr txBox="1"/>
      </xdr:nvSpPr>
      <xdr:spPr>
        <a:xfrm>
          <a:off x="14389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56"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60977</xdr:rowOff>
    </xdr:from>
    <xdr:ext cx="405111" cy="259045"/>
    <xdr:sp macro="" textlink="">
      <xdr:nvSpPr>
        <xdr:cNvPr id="657" name="n_4aveValue【保健センター・保健所】&#10;有形固定資産減価償却率"/>
        <xdr:cNvSpPr txBox="1"/>
      </xdr:nvSpPr>
      <xdr:spPr>
        <a:xfrm>
          <a:off x="126117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83837</xdr:rowOff>
    </xdr:from>
    <xdr:ext cx="340478" cy="259045"/>
    <xdr:sp macro="" textlink="">
      <xdr:nvSpPr>
        <xdr:cNvPr id="658" name="n_1mainValue【保健センター・保健所】&#10;有形固定資産減価償却率"/>
        <xdr:cNvSpPr txBox="1"/>
      </xdr:nvSpPr>
      <xdr:spPr>
        <a:xfrm>
          <a:off x="15298361" y="934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36847</xdr:rowOff>
    </xdr:from>
    <xdr:ext cx="340478" cy="259045"/>
    <xdr:sp macro="" textlink="">
      <xdr:nvSpPr>
        <xdr:cNvPr id="659" name="n_2mainValue【保健センター・保健所】&#10;有形固定資産減価償却率"/>
        <xdr:cNvSpPr txBox="1"/>
      </xdr:nvSpPr>
      <xdr:spPr>
        <a:xfrm>
          <a:off x="14422061" y="9295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162577</xdr:rowOff>
    </xdr:from>
    <xdr:ext cx="340478" cy="259045"/>
    <xdr:sp macro="" textlink="">
      <xdr:nvSpPr>
        <xdr:cNvPr id="660" name="n_3mainValue【保健センター・保健所】&#10;有形固定資産減価償却率"/>
        <xdr:cNvSpPr txBox="1"/>
      </xdr:nvSpPr>
      <xdr:spPr>
        <a:xfrm>
          <a:off x="13533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86" name="直線コネクタ 685"/>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87"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88" name="直線コネクタ 687"/>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89"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0" name="直線コネクタ 689"/>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1"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2" name="フローチャート: 判断 691"/>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17235</xdr:rowOff>
    </xdr:from>
    <xdr:to>
      <xdr:col>112</xdr:col>
      <xdr:colOff>38100</xdr:colOff>
      <xdr:row>61</xdr:row>
      <xdr:rowOff>118835</xdr:rowOff>
    </xdr:to>
    <xdr:sp macro="" textlink="">
      <xdr:nvSpPr>
        <xdr:cNvPr id="693" name="フローチャート: 判断 692"/>
        <xdr:cNvSpPr/>
      </xdr:nvSpPr>
      <xdr:spPr>
        <a:xfrm>
          <a:off x="21272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28122</xdr:rowOff>
    </xdr:from>
    <xdr:to>
      <xdr:col>107</xdr:col>
      <xdr:colOff>101600</xdr:colOff>
      <xdr:row>61</xdr:row>
      <xdr:rowOff>129722</xdr:rowOff>
    </xdr:to>
    <xdr:sp macro="" textlink="">
      <xdr:nvSpPr>
        <xdr:cNvPr id="694" name="フローチャート: 判断 693"/>
        <xdr:cNvSpPr/>
      </xdr:nvSpPr>
      <xdr:spPr>
        <a:xfrm>
          <a:off x="20383500" y="1048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17235</xdr:rowOff>
    </xdr:from>
    <xdr:to>
      <xdr:col>102</xdr:col>
      <xdr:colOff>165100</xdr:colOff>
      <xdr:row>61</xdr:row>
      <xdr:rowOff>118835</xdr:rowOff>
    </xdr:to>
    <xdr:sp macro="" textlink="">
      <xdr:nvSpPr>
        <xdr:cNvPr id="695" name="フローチャート: 判断 694"/>
        <xdr:cNvSpPr/>
      </xdr:nvSpPr>
      <xdr:spPr>
        <a:xfrm>
          <a:off x="19494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17235</xdr:rowOff>
    </xdr:from>
    <xdr:to>
      <xdr:col>98</xdr:col>
      <xdr:colOff>38100</xdr:colOff>
      <xdr:row>61</xdr:row>
      <xdr:rowOff>118835</xdr:rowOff>
    </xdr:to>
    <xdr:sp macro="" textlink="">
      <xdr:nvSpPr>
        <xdr:cNvPr id="696" name="フローチャート: 判断 695"/>
        <xdr:cNvSpPr/>
      </xdr:nvSpPr>
      <xdr:spPr>
        <a:xfrm>
          <a:off x="18605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702" name="楕円 701"/>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33762</xdr:rowOff>
    </xdr:from>
    <xdr:ext cx="469744" cy="259045"/>
    <xdr:sp macro="" textlink="">
      <xdr:nvSpPr>
        <xdr:cNvPr id="703" name="【保健センター・保健所】&#10;一人当たり面積該当値テキスト"/>
        <xdr:cNvSpPr txBox="1"/>
      </xdr:nvSpPr>
      <xdr:spPr>
        <a:xfrm>
          <a:off x="22199600"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704" name="楕円 703"/>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106135</xdr:rowOff>
    </xdr:from>
    <xdr:to>
      <xdr:col>116</xdr:col>
      <xdr:colOff>63500</xdr:colOff>
      <xdr:row>63</xdr:row>
      <xdr:rowOff>106135</xdr:rowOff>
    </xdr:to>
    <xdr:cxnSp macro="">
      <xdr:nvCxnSpPr>
        <xdr:cNvPr id="705" name="直線コネクタ 704"/>
        <xdr:cNvCxnSpPr/>
      </xdr:nvCxnSpPr>
      <xdr:spPr>
        <a:xfrm>
          <a:off x="21323300" y="1090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66222</xdr:rowOff>
    </xdr:from>
    <xdr:to>
      <xdr:col>107</xdr:col>
      <xdr:colOff>101600</xdr:colOff>
      <xdr:row>63</xdr:row>
      <xdr:rowOff>167822</xdr:rowOff>
    </xdr:to>
    <xdr:sp macro="" textlink="">
      <xdr:nvSpPr>
        <xdr:cNvPr id="706" name="楕円 705"/>
        <xdr:cNvSpPr/>
      </xdr:nvSpPr>
      <xdr:spPr>
        <a:xfrm>
          <a:off x="20383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117022</xdr:rowOff>
    </xdr:to>
    <xdr:cxnSp macro="">
      <xdr:nvCxnSpPr>
        <xdr:cNvPr id="707" name="直線コネクタ 706"/>
        <xdr:cNvCxnSpPr/>
      </xdr:nvCxnSpPr>
      <xdr:spPr>
        <a:xfrm flipV="1">
          <a:off x="20434300" y="109074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66222</xdr:rowOff>
    </xdr:from>
    <xdr:to>
      <xdr:col>102</xdr:col>
      <xdr:colOff>165100</xdr:colOff>
      <xdr:row>63</xdr:row>
      <xdr:rowOff>167822</xdr:rowOff>
    </xdr:to>
    <xdr:sp macro="" textlink="">
      <xdr:nvSpPr>
        <xdr:cNvPr id="708" name="楕円 707"/>
        <xdr:cNvSpPr/>
      </xdr:nvSpPr>
      <xdr:spPr>
        <a:xfrm>
          <a:off x="19494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117022</xdr:rowOff>
    </xdr:from>
    <xdr:to>
      <xdr:col>107</xdr:col>
      <xdr:colOff>50800</xdr:colOff>
      <xdr:row>63</xdr:row>
      <xdr:rowOff>117022</xdr:rowOff>
    </xdr:to>
    <xdr:cxnSp macro="">
      <xdr:nvCxnSpPr>
        <xdr:cNvPr id="709" name="直線コネクタ 708"/>
        <xdr:cNvCxnSpPr/>
      </xdr:nvCxnSpPr>
      <xdr:spPr>
        <a:xfrm>
          <a:off x="19545300" y="10918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135362</xdr:rowOff>
    </xdr:from>
    <xdr:ext cx="469744" cy="259045"/>
    <xdr:sp macro="" textlink="">
      <xdr:nvSpPr>
        <xdr:cNvPr id="710" name="n_1aveValue【保健センター・保健所】&#10;一人当たり面積"/>
        <xdr:cNvSpPr txBox="1"/>
      </xdr:nvSpPr>
      <xdr:spPr>
        <a:xfrm>
          <a:off x="210757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146249</xdr:rowOff>
    </xdr:from>
    <xdr:ext cx="469744" cy="259045"/>
    <xdr:sp macro="" textlink="">
      <xdr:nvSpPr>
        <xdr:cNvPr id="711" name="n_2aveValue【保健センター・保健所】&#10;一人当たり面積"/>
        <xdr:cNvSpPr txBox="1"/>
      </xdr:nvSpPr>
      <xdr:spPr>
        <a:xfrm>
          <a:off x="20199427" y="1026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135362</xdr:rowOff>
    </xdr:from>
    <xdr:ext cx="469744" cy="259045"/>
    <xdr:sp macro="" textlink="">
      <xdr:nvSpPr>
        <xdr:cNvPr id="712" name="n_3aveValue【保健センター・保健所】&#10;一人当たり面積"/>
        <xdr:cNvSpPr txBox="1"/>
      </xdr:nvSpPr>
      <xdr:spPr>
        <a:xfrm>
          <a:off x="19310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135362</xdr:rowOff>
    </xdr:from>
    <xdr:ext cx="469744" cy="259045"/>
    <xdr:sp macro="" textlink="">
      <xdr:nvSpPr>
        <xdr:cNvPr id="713" name="n_4aveValue【保健センター・保健所】&#10;一人当たり面積"/>
        <xdr:cNvSpPr txBox="1"/>
      </xdr:nvSpPr>
      <xdr:spPr>
        <a:xfrm>
          <a:off x="18421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714"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158949</xdr:rowOff>
    </xdr:from>
    <xdr:ext cx="469744" cy="259045"/>
    <xdr:sp macro="" textlink="">
      <xdr:nvSpPr>
        <xdr:cNvPr id="715" name="n_2mainValue【保健センター・保健所】&#10;一人当たり面積"/>
        <xdr:cNvSpPr txBox="1"/>
      </xdr:nvSpPr>
      <xdr:spPr>
        <a:xfrm>
          <a:off x="20199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158949</xdr:rowOff>
    </xdr:from>
    <xdr:ext cx="469744" cy="259045"/>
    <xdr:sp macro="" textlink="">
      <xdr:nvSpPr>
        <xdr:cNvPr id="716" name="n_3mainValue【保健センター・保健所】&#10;一人当たり面積"/>
        <xdr:cNvSpPr txBox="1"/>
      </xdr:nvSpPr>
      <xdr:spPr>
        <a:xfrm>
          <a:off x="19310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42" name="直線コネクタ 741"/>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43"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44" name="直線コネクタ 743"/>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45"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46" name="直線コネクタ 745"/>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47"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48" name="フローチャート: 判断 747"/>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49" name="フローチャート: 判断 748"/>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0" name="フローチャート: 判断 749"/>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1" name="フローチャート: 判断 750"/>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52" name="フローチャート: 判断 751"/>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758" name="楕円 757"/>
        <xdr:cNvSpPr/>
      </xdr:nvSpPr>
      <xdr:spPr>
        <a:xfrm>
          <a:off x="16268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116313</xdr:rowOff>
    </xdr:from>
    <xdr:ext cx="405111" cy="259045"/>
    <xdr:sp macro="" textlink="">
      <xdr:nvSpPr>
        <xdr:cNvPr id="759" name="【消防施設】&#10;有形固定資産減価償却率該当値テキスト"/>
        <xdr:cNvSpPr txBox="1"/>
      </xdr:nvSpPr>
      <xdr:spPr>
        <a:xfrm>
          <a:off x="16357600" y="138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46082</xdr:rowOff>
    </xdr:from>
    <xdr:to>
      <xdr:col>81</xdr:col>
      <xdr:colOff>101600</xdr:colOff>
      <xdr:row>81</xdr:row>
      <xdr:rowOff>147682</xdr:rowOff>
    </xdr:to>
    <xdr:sp macro="" textlink="">
      <xdr:nvSpPr>
        <xdr:cNvPr id="760" name="楕円 759"/>
        <xdr:cNvSpPr/>
      </xdr:nvSpPr>
      <xdr:spPr>
        <a:xfrm>
          <a:off x="15430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96882</xdr:rowOff>
    </xdr:from>
    <xdr:to>
      <xdr:col>85</xdr:col>
      <xdr:colOff>127000</xdr:colOff>
      <xdr:row>81</xdr:row>
      <xdr:rowOff>144236</xdr:rowOff>
    </xdr:to>
    <xdr:cxnSp macro="">
      <xdr:nvCxnSpPr>
        <xdr:cNvPr id="761" name="直線コネクタ 760"/>
        <xdr:cNvCxnSpPr/>
      </xdr:nvCxnSpPr>
      <xdr:spPr>
        <a:xfrm>
          <a:off x="15481300" y="1398433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3629</xdr:rowOff>
    </xdr:from>
    <xdr:to>
      <xdr:col>76</xdr:col>
      <xdr:colOff>165100</xdr:colOff>
      <xdr:row>81</xdr:row>
      <xdr:rowOff>105229</xdr:rowOff>
    </xdr:to>
    <xdr:sp macro="" textlink="">
      <xdr:nvSpPr>
        <xdr:cNvPr id="762" name="楕円 761"/>
        <xdr:cNvSpPr/>
      </xdr:nvSpPr>
      <xdr:spPr>
        <a:xfrm>
          <a:off x="14541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54429</xdr:rowOff>
    </xdr:from>
    <xdr:to>
      <xdr:col>81</xdr:col>
      <xdr:colOff>50800</xdr:colOff>
      <xdr:row>81</xdr:row>
      <xdr:rowOff>96882</xdr:rowOff>
    </xdr:to>
    <xdr:cxnSp macro="">
      <xdr:nvCxnSpPr>
        <xdr:cNvPr id="763" name="直線コネクタ 762"/>
        <xdr:cNvCxnSpPr/>
      </xdr:nvCxnSpPr>
      <xdr:spPr>
        <a:xfrm>
          <a:off x="14592300" y="1394187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64" name="楕円 763"/>
        <xdr:cNvSpPr/>
      </xdr:nvSpPr>
      <xdr:spPr>
        <a:xfrm>
          <a:off x="13652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15239</xdr:rowOff>
    </xdr:from>
    <xdr:to>
      <xdr:col>76</xdr:col>
      <xdr:colOff>114300</xdr:colOff>
      <xdr:row>81</xdr:row>
      <xdr:rowOff>54429</xdr:rowOff>
    </xdr:to>
    <xdr:cxnSp macro="">
      <xdr:nvCxnSpPr>
        <xdr:cNvPr id="765" name="直線コネクタ 764"/>
        <xdr:cNvCxnSpPr/>
      </xdr:nvCxnSpPr>
      <xdr:spPr>
        <a:xfrm>
          <a:off x="13703300" y="139026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91802</xdr:rowOff>
    </xdr:from>
    <xdr:to>
      <xdr:col>67</xdr:col>
      <xdr:colOff>101600</xdr:colOff>
      <xdr:row>81</xdr:row>
      <xdr:rowOff>21952</xdr:rowOff>
    </xdr:to>
    <xdr:sp macro="" textlink="">
      <xdr:nvSpPr>
        <xdr:cNvPr id="766" name="楕円 765"/>
        <xdr:cNvSpPr/>
      </xdr:nvSpPr>
      <xdr:spPr>
        <a:xfrm>
          <a:off x="12763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142602</xdr:rowOff>
    </xdr:from>
    <xdr:to>
      <xdr:col>71</xdr:col>
      <xdr:colOff>177800</xdr:colOff>
      <xdr:row>81</xdr:row>
      <xdr:rowOff>15239</xdr:rowOff>
    </xdr:to>
    <xdr:cxnSp macro="">
      <xdr:nvCxnSpPr>
        <xdr:cNvPr id="767" name="直線コネクタ 766"/>
        <xdr:cNvCxnSpPr/>
      </xdr:nvCxnSpPr>
      <xdr:spPr>
        <a:xfrm>
          <a:off x="12814300" y="1385860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68" name="n_1aveValue【消防施設】&#10;有形固定資産減価償却率"/>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69" name="n_2aveValue【消防施設】&#10;有形固定資産減価償却率"/>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0" name="n_3aveValue【消防施設】&#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1" name="n_4aveValue【消防施設】&#10;有形固定資産減価償却率"/>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164209</xdr:rowOff>
    </xdr:from>
    <xdr:ext cx="405111" cy="259045"/>
    <xdr:sp macro="" textlink="">
      <xdr:nvSpPr>
        <xdr:cNvPr id="772" name="n_1main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121756</xdr:rowOff>
    </xdr:from>
    <xdr:ext cx="405111" cy="259045"/>
    <xdr:sp macro="" textlink="">
      <xdr:nvSpPr>
        <xdr:cNvPr id="773" name="n_2main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774" name="n_3mainValue【消防施設】&#10;有形固定資産減価償却率"/>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38479</xdr:rowOff>
    </xdr:from>
    <xdr:ext cx="405111" cy="259045"/>
    <xdr:sp macro="" textlink="">
      <xdr:nvSpPr>
        <xdr:cNvPr id="775" name="n_4mainValue【消防施設】&#10;有形固定資産減価償却率"/>
        <xdr:cNvSpPr txBox="1"/>
      </xdr:nvSpPr>
      <xdr:spPr>
        <a:xfrm>
          <a:off x="126117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97" name="直線コネクタ 796"/>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8"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9" name="直線コネクタ 79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0"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1" name="直線コネクタ 80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02" name="【消防施設】&#10;一人当たり面積平均値テキスト"/>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03" name="フローチャート: 判断 802"/>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04" name="フローチャート: 判断 803"/>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805" name="フローチャート: 判断 804"/>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806" name="フローチャート: 判断 805"/>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807" name="フローチャート: 判断 806"/>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28448</xdr:rowOff>
    </xdr:from>
    <xdr:to>
      <xdr:col>116</xdr:col>
      <xdr:colOff>114300</xdr:colOff>
      <xdr:row>82</xdr:row>
      <xdr:rowOff>130048</xdr:rowOff>
    </xdr:to>
    <xdr:sp macro="" textlink="">
      <xdr:nvSpPr>
        <xdr:cNvPr id="813" name="楕円 812"/>
        <xdr:cNvSpPr/>
      </xdr:nvSpPr>
      <xdr:spPr>
        <a:xfrm>
          <a:off x="22110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51325</xdr:rowOff>
    </xdr:from>
    <xdr:ext cx="469744" cy="259045"/>
    <xdr:sp macro="" textlink="">
      <xdr:nvSpPr>
        <xdr:cNvPr id="814" name="【消防施設】&#10;一人当たり面積該当値テキスト"/>
        <xdr:cNvSpPr txBox="1"/>
      </xdr:nvSpPr>
      <xdr:spPr>
        <a:xfrm>
          <a:off x="22199600" y="1393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815" name="楕円 814"/>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79248</xdr:rowOff>
    </xdr:from>
    <xdr:to>
      <xdr:col>116</xdr:col>
      <xdr:colOff>63500</xdr:colOff>
      <xdr:row>82</xdr:row>
      <xdr:rowOff>83820</xdr:rowOff>
    </xdr:to>
    <xdr:cxnSp macro="">
      <xdr:nvCxnSpPr>
        <xdr:cNvPr id="816" name="直線コネクタ 815"/>
        <xdr:cNvCxnSpPr/>
      </xdr:nvCxnSpPr>
      <xdr:spPr>
        <a:xfrm flipV="1">
          <a:off x="21323300" y="141381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51308</xdr:rowOff>
    </xdr:from>
    <xdr:to>
      <xdr:col>107</xdr:col>
      <xdr:colOff>101600</xdr:colOff>
      <xdr:row>82</xdr:row>
      <xdr:rowOff>152908</xdr:rowOff>
    </xdr:to>
    <xdr:sp macro="" textlink="">
      <xdr:nvSpPr>
        <xdr:cNvPr id="817" name="楕円 816"/>
        <xdr:cNvSpPr/>
      </xdr:nvSpPr>
      <xdr:spPr>
        <a:xfrm>
          <a:off x="20383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102108</xdr:rowOff>
    </xdr:to>
    <xdr:cxnSp macro="">
      <xdr:nvCxnSpPr>
        <xdr:cNvPr id="818" name="直線コネクタ 817"/>
        <xdr:cNvCxnSpPr/>
      </xdr:nvCxnSpPr>
      <xdr:spPr>
        <a:xfrm flipV="1">
          <a:off x="20434300" y="141427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60452</xdr:rowOff>
    </xdr:from>
    <xdr:to>
      <xdr:col>102</xdr:col>
      <xdr:colOff>165100</xdr:colOff>
      <xdr:row>82</xdr:row>
      <xdr:rowOff>162052</xdr:rowOff>
    </xdr:to>
    <xdr:sp macro="" textlink="">
      <xdr:nvSpPr>
        <xdr:cNvPr id="819" name="楕円 818"/>
        <xdr:cNvSpPr/>
      </xdr:nvSpPr>
      <xdr:spPr>
        <a:xfrm>
          <a:off x="19494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102108</xdr:rowOff>
    </xdr:from>
    <xdr:to>
      <xdr:col>107</xdr:col>
      <xdr:colOff>50800</xdr:colOff>
      <xdr:row>82</xdr:row>
      <xdr:rowOff>111252</xdr:rowOff>
    </xdr:to>
    <xdr:cxnSp macro="">
      <xdr:nvCxnSpPr>
        <xdr:cNvPr id="820" name="直線コネクタ 819"/>
        <xdr:cNvCxnSpPr/>
      </xdr:nvCxnSpPr>
      <xdr:spPr>
        <a:xfrm flipV="1">
          <a:off x="19545300" y="14161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55880</xdr:rowOff>
    </xdr:from>
    <xdr:to>
      <xdr:col>98</xdr:col>
      <xdr:colOff>38100</xdr:colOff>
      <xdr:row>82</xdr:row>
      <xdr:rowOff>157480</xdr:rowOff>
    </xdr:to>
    <xdr:sp macro="" textlink="">
      <xdr:nvSpPr>
        <xdr:cNvPr id="821" name="楕円 820"/>
        <xdr:cNvSpPr/>
      </xdr:nvSpPr>
      <xdr:spPr>
        <a:xfrm>
          <a:off x="18605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106680</xdr:rowOff>
    </xdr:from>
    <xdr:to>
      <xdr:col>102</xdr:col>
      <xdr:colOff>114300</xdr:colOff>
      <xdr:row>82</xdr:row>
      <xdr:rowOff>111252</xdr:rowOff>
    </xdr:to>
    <xdr:cxnSp macro="">
      <xdr:nvCxnSpPr>
        <xdr:cNvPr id="822" name="直線コネクタ 821"/>
        <xdr:cNvCxnSpPr/>
      </xdr:nvCxnSpPr>
      <xdr:spPr>
        <a:xfrm>
          <a:off x="18656300" y="14165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23" name="n_1ave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118890</xdr:rowOff>
    </xdr:from>
    <xdr:ext cx="469744" cy="259045"/>
    <xdr:sp macro="" textlink="">
      <xdr:nvSpPr>
        <xdr:cNvPr id="824" name="n_2aveValue【消防施設】&#10;一人当たり面積"/>
        <xdr:cNvSpPr txBox="1"/>
      </xdr:nvSpPr>
      <xdr:spPr>
        <a:xfrm>
          <a:off x="201994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141749</xdr:rowOff>
    </xdr:from>
    <xdr:ext cx="469744" cy="259045"/>
    <xdr:sp macro="" textlink="">
      <xdr:nvSpPr>
        <xdr:cNvPr id="825" name="n_3aveValue【消防施設】&#10;一人当たり面積"/>
        <xdr:cNvSpPr txBox="1"/>
      </xdr:nvSpPr>
      <xdr:spPr>
        <a:xfrm>
          <a:off x="19310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132605</xdr:rowOff>
    </xdr:from>
    <xdr:ext cx="469744" cy="259045"/>
    <xdr:sp macro="" textlink="">
      <xdr:nvSpPr>
        <xdr:cNvPr id="826" name="n_4aveValue【消防施設】&#10;一人当たり面積"/>
        <xdr:cNvSpPr txBox="1"/>
      </xdr:nvSpPr>
      <xdr:spPr>
        <a:xfrm>
          <a:off x="18421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151147</xdr:rowOff>
    </xdr:from>
    <xdr:ext cx="469744" cy="259045"/>
    <xdr:sp macro="" textlink="">
      <xdr:nvSpPr>
        <xdr:cNvPr id="827" name="n_1mainValue【消防施設】&#10;一人当たり面積"/>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169435</xdr:rowOff>
    </xdr:from>
    <xdr:ext cx="469744" cy="259045"/>
    <xdr:sp macro="" textlink="">
      <xdr:nvSpPr>
        <xdr:cNvPr id="828" name="n_2mainValue【消防施設】&#10;一人当たり面積"/>
        <xdr:cNvSpPr txBox="1"/>
      </xdr:nvSpPr>
      <xdr:spPr>
        <a:xfrm>
          <a:off x="20199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7129</xdr:rowOff>
    </xdr:from>
    <xdr:ext cx="469744" cy="259045"/>
    <xdr:sp macro="" textlink="">
      <xdr:nvSpPr>
        <xdr:cNvPr id="829" name="n_3mainValue【消防施設】&#10;一人当たり面積"/>
        <xdr:cNvSpPr txBox="1"/>
      </xdr:nvSpPr>
      <xdr:spPr>
        <a:xfrm>
          <a:off x="193104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2557</xdr:rowOff>
    </xdr:from>
    <xdr:ext cx="469744" cy="259045"/>
    <xdr:sp macro="" textlink="">
      <xdr:nvSpPr>
        <xdr:cNvPr id="830" name="n_4mainValue【消防施設】&#10;一人当たり面積"/>
        <xdr:cNvSpPr txBox="1"/>
      </xdr:nvSpPr>
      <xdr:spPr>
        <a:xfrm>
          <a:off x="18421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56" name="直線コネクタ 855"/>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57"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58" name="直線コネクタ 857"/>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59"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0" name="直線コネクタ 859"/>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61" name="【庁舎】&#10;有形固定資産減価償却率平均値テキスト"/>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62" name="フローチャート: 判断 861"/>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863" name="フローチャート: 判断 862"/>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64" name="フローチャート: 判断 863"/>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65" name="フローチャート: 判断 864"/>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66" name="フローチャート: 判断 865"/>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105411</xdr:rowOff>
    </xdr:from>
    <xdr:to>
      <xdr:col>85</xdr:col>
      <xdr:colOff>177800</xdr:colOff>
      <xdr:row>102</xdr:row>
      <xdr:rowOff>35561</xdr:rowOff>
    </xdr:to>
    <xdr:sp macro="" textlink="">
      <xdr:nvSpPr>
        <xdr:cNvPr id="872" name="楕円 871"/>
        <xdr:cNvSpPr/>
      </xdr:nvSpPr>
      <xdr:spPr>
        <a:xfrm>
          <a:off x="16268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128288</xdr:rowOff>
    </xdr:from>
    <xdr:ext cx="405111" cy="259045"/>
    <xdr:sp macro="" textlink="">
      <xdr:nvSpPr>
        <xdr:cNvPr id="873" name="【庁舎】&#10;有形固定資産減価償却率該当値テキスト"/>
        <xdr:cNvSpPr txBox="1"/>
      </xdr:nvSpPr>
      <xdr:spPr>
        <a:xfrm>
          <a:off x="16357600"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74386</xdr:rowOff>
    </xdr:from>
    <xdr:to>
      <xdr:col>81</xdr:col>
      <xdr:colOff>101600</xdr:colOff>
      <xdr:row>102</xdr:row>
      <xdr:rowOff>4536</xdr:rowOff>
    </xdr:to>
    <xdr:sp macro="" textlink="">
      <xdr:nvSpPr>
        <xdr:cNvPr id="874" name="楕円 873"/>
        <xdr:cNvSpPr/>
      </xdr:nvSpPr>
      <xdr:spPr>
        <a:xfrm>
          <a:off x="15430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125186</xdr:rowOff>
    </xdr:from>
    <xdr:to>
      <xdr:col>85</xdr:col>
      <xdr:colOff>127000</xdr:colOff>
      <xdr:row>101</xdr:row>
      <xdr:rowOff>156211</xdr:rowOff>
    </xdr:to>
    <xdr:cxnSp macro="">
      <xdr:nvCxnSpPr>
        <xdr:cNvPr id="875" name="直線コネクタ 874"/>
        <xdr:cNvCxnSpPr/>
      </xdr:nvCxnSpPr>
      <xdr:spPr>
        <a:xfrm>
          <a:off x="15481300" y="1744163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44994</xdr:rowOff>
    </xdr:from>
    <xdr:to>
      <xdr:col>76</xdr:col>
      <xdr:colOff>165100</xdr:colOff>
      <xdr:row>101</xdr:row>
      <xdr:rowOff>146594</xdr:rowOff>
    </xdr:to>
    <xdr:sp macro="" textlink="">
      <xdr:nvSpPr>
        <xdr:cNvPr id="876" name="楕円 875"/>
        <xdr:cNvSpPr/>
      </xdr:nvSpPr>
      <xdr:spPr>
        <a:xfrm>
          <a:off x="14541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95794</xdr:rowOff>
    </xdr:from>
    <xdr:to>
      <xdr:col>81</xdr:col>
      <xdr:colOff>50800</xdr:colOff>
      <xdr:row>101</xdr:row>
      <xdr:rowOff>125186</xdr:rowOff>
    </xdr:to>
    <xdr:cxnSp macro="">
      <xdr:nvCxnSpPr>
        <xdr:cNvPr id="877" name="直線コネクタ 876"/>
        <xdr:cNvCxnSpPr/>
      </xdr:nvCxnSpPr>
      <xdr:spPr>
        <a:xfrm>
          <a:off x="14592300" y="174122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13970</xdr:rowOff>
    </xdr:from>
    <xdr:to>
      <xdr:col>72</xdr:col>
      <xdr:colOff>38100</xdr:colOff>
      <xdr:row>101</xdr:row>
      <xdr:rowOff>115570</xdr:rowOff>
    </xdr:to>
    <xdr:sp macro="" textlink="">
      <xdr:nvSpPr>
        <xdr:cNvPr id="878" name="楕円 877"/>
        <xdr:cNvSpPr/>
      </xdr:nvSpPr>
      <xdr:spPr>
        <a:xfrm>
          <a:off x="1365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64770</xdr:rowOff>
    </xdr:from>
    <xdr:to>
      <xdr:col>76</xdr:col>
      <xdr:colOff>114300</xdr:colOff>
      <xdr:row>101</xdr:row>
      <xdr:rowOff>95794</xdr:rowOff>
    </xdr:to>
    <xdr:cxnSp macro="">
      <xdr:nvCxnSpPr>
        <xdr:cNvPr id="879" name="直線コネクタ 878"/>
        <xdr:cNvCxnSpPr/>
      </xdr:nvCxnSpPr>
      <xdr:spPr>
        <a:xfrm>
          <a:off x="13703300" y="173812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154395</xdr:rowOff>
    </xdr:from>
    <xdr:to>
      <xdr:col>67</xdr:col>
      <xdr:colOff>101600</xdr:colOff>
      <xdr:row>101</xdr:row>
      <xdr:rowOff>84545</xdr:rowOff>
    </xdr:to>
    <xdr:sp macro="" textlink="">
      <xdr:nvSpPr>
        <xdr:cNvPr id="880" name="楕円 879"/>
        <xdr:cNvSpPr/>
      </xdr:nvSpPr>
      <xdr:spPr>
        <a:xfrm>
          <a:off x="127635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33745</xdr:rowOff>
    </xdr:from>
    <xdr:to>
      <xdr:col>71</xdr:col>
      <xdr:colOff>177800</xdr:colOff>
      <xdr:row>101</xdr:row>
      <xdr:rowOff>64770</xdr:rowOff>
    </xdr:to>
    <xdr:cxnSp macro="">
      <xdr:nvCxnSpPr>
        <xdr:cNvPr id="881" name="直線コネクタ 880"/>
        <xdr:cNvCxnSpPr/>
      </xdr:nvCxnSpPr>
      <xdr:spPr>
        <a:xfrm>
          <a:off x="12814300" y="173501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65876</xdr:rowOff>
    </xdr:from>
    <xdr:ext cx="405111" cy="259045"/>
    <xdr:sp macro="" textlink="">
      <xdr:nvSpPr>
        <xdr:cNvPr id="882" name="n_1aveValue【庁舎】&#10;有形固定資産減価償却率"/>
        <xdr:cNvSpPr txBox="1"/>
      </xdr:nvSpPr>
      <xdr:spPr>
        <a:xfrm>
          <a:off x="152660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44648</xdr:rowOff>
    </xdr:from>
    <xdr:ext cx="405111" cy="259045"/>
    <xdr:sp macro="" textlink="">
      <xdr:nvSpPr>
        <xdr:cNvPr id="883" name="n_2aveValue【庁舎】&#10;有形固定資産減価償却率"/>
        <xdr:cNvSpPr txBox="1"/>
      </xdr:nvSpPr>
      <xdr:spPr>
        <a:xfrm>
          <a:off x="14389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65876</xdr:rowOff>
    </xdr:from>
    <xdr:ext cx="405111" cy="259045"/>
    <xdr:sp macro="" textlink="">
      <xdr:nvSpPr>
        <xdr:cNvPr id="884" name="n_3aveValue【庁舎】&#10;有形固定資産減価償却率"/>
        <xdr:cNvSpPr txBox="1"/>
      </xdr:nvSpPr>
      <xdr:spPr>
        <a:xfrm>
          <a:off x="13500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98533</xdr:rowOff>
    </xdr:from>
    <xdr:ext cx="405111" cy="259045"/>
    <xdr:sp macro="" textlink="">
      <xdr:nvSpPr>
        <xdr:cNvPr id="885" name="n_4aveValue【庁舎】&#10;有形固定資産減価償却率"/>
        <xdr:cNvSpPr txBox="1"/>
      </xdr:nvSpPr>
      <xdr:spPr>
        <a:xfrm>
          <a:off x="12611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21063</xdr:rowOff>
    </xdr:from>
    <xdr:ext cx="405111" cy="259045"/>
    <xdr:sp macro="" textlink="">
      <xdr:nvSpPr>
        <xdr:cNvPr id="886" name="n_1mainValue【庁舎】&#10;有形固定資産減価償却率"/>
        <xdr:cNvSpPr txBox="1"/>
      </xdr:nvSpPr>
      <xdr:spPr>
        <a:xfrm>
          <a:off x="152660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163121</xdr:rowOff>
    </xdr:from>
    <xdr:ext cx="405111" cy="259045"/>
    <xdr:sp macro="" textlink="">
      <xdr:nvSpPr>
        <xdr:cNvPr id="887" name="n_2mainValue【庁舎】&#10;有形固定資産減価償却率"/>
        <xdr:cNvSpPr txBox="1"/>
      </xdr:nvSpPr>
      <xdr:spPr>
        <a:xfrm>
          <a:off x="143897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132097</xdr:rowOff>
    </xdr:from>
    <xdr:ext cx="405111" cy="259045"/>
    <xdr:sp macro="" textlink="">
      <xdr:nvSpPr>
        <xdr:cNvPr id="888" name="n_3mainValue【庁舎】&#10;有形固定資産減価償却率"/>
        <xdr:cNvSpPr txBox="1"/>
      </xdr:nvSpPr>
      <xdr:spPr>
        <a:xfrm>
          <a:off x="13500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101072</xdr:rowOff>
    </xdr:from>
    <xdr:ext cx="405111" cy="259045"/>
    <xdr:sp macro="" textlink="">
      <xdr:nvSpPr>
        <xdr:cNvPr id="889" name="n_4mainValue【庁舎】&#10;有形固定資産減価償却率"/>
        <xdr:cNvSpPr txBox="1"/>
      </xdr:nvSpPr>
      <xdr:spPr>
        <a:xfrm>
          <a:off x="126117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0" name="直線コネクタ 899"/>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1" name="テキスト ボックス 900"/>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02" name="直線コネクタ 90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03" name="テキスト ボックス 90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4" name="直線コネクタ 903"/>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5" name="テキスト ボックス 904"/>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8" name="直線コネクタ 907"/>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9" name="テキスト ボックス 908"/>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0" name="直線コネクタ 90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1" name="テキスト ボックス 91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12" name="直線コネクタ 911"/>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13" name="テキスト ボックス 912"/>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17" name="直線コネクタ 916"/>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18"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19" name="直線コネクタ 918"/>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0"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1" name="直線コネクタ 920"/>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22"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23" name="フローチャート: 判断 922"/>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108268</xdr:rowOff>
    </xdr:from>
    <xdr:to>
      <xdr:col>112</xdr:col>
      <xdr:colOff>38100</xdr:colOff>
      <xdr:row>105</xdr:row>
      <xdr:rowOff>38418</xdr:rowOff>
    </xdr:to>
    <xdr:sp macro="" textlink="">
      <xdr:nvSpPr>
        <xdr:cNvPr id="924" name="フローチャート: 判断 923"/>
        <xdr:cNvSpPr/>
      </xdr:nvSpPr>
      <xdr:spPr>
        <a:xfrm>
          <a:off x="21272500" y="1793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91123</xdr:rowOff>
    </xdr:from>
    <xdr:to>
      <xdr:col>107</xdr:col>
      <xdr:colOff>101600</xdr:colOff>
      <xdr:row>105</xdr:row>
      <xdr:rowOff>21273</xdr:rowOff>
    </xdr:to>
    <xdr:sp macro="" textlink="">
      <xdr:nvSpPr>
        <xdr:cNvPr id="925" name="フローチャート: 判断 924"/>
        <xdr:cNvSpPr/>
      </xdr:nvSpPr>
      <xdr:spPr>
        <a:xfrm>
          <a:off x="203835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119698</xdr:rowOff>
    </xdr:from>
    <xdr:to>
      <xdr:col>102</xdr:col>
      <xdr:colOff>165100</xdr:colOff>
      <xdr:row>105</xdr:row>
      <xdr:rowOff>49848</xdr:rowOff>
    </xdr:to>
    <xdr:sp macro="" textlink="">
      <xdr:nvSpPr>
        <xdr:cNvPr id="926" name="フローチャート: 判断 925"/>
        <xdr:cNvSpPr/>
      </xdr:nvSpPr>
      <xdr:spPr>
        <a:xfrm>
          <a:off x="19494500" y="179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125413</xdr:rowOff>
    </xdr:from>
    <xdr:to>
      <xdr:col>98</xdr:col>
      <xdr:colOff>38100</xdr:colOff>
      <xdr:row>105</xdr:row>
      <xdr:rowOff>55563</xdr:rowOff>
    </xdr:to>
    <xdr:sp macro="" textlink="">
      <xdr:nvSpPr>
        <xdr:cNvPr id="927" name="フローチャート: 判断 926"/>
        <xdr:cNvSpPr/>
      </xdr:nvSpPr>
      <xdr:spPr>
        <a:xfrm>
          <a:off x="18605500" y="179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82550</xdr:rowOff>
    </xdr:from>
    <xdr:to>
      <xdr:col>116</xdr:col>
      <xdr:colOff>114300</xdr:colOff>
      <xdr:row>103</xdr:row>
      <xdr:rowOff>12700</xdr:rowOff>
    </xdr:to>
    <xdr:sp macro="" textlink="">
      <xdr:nvSpPr>
        <xdr:cNvPr id="933" name="楕円 932"/>
        <xdr:cNvSpPr/>
      </xdr:nvSpPr>
      <xdr:spPr>
        <a:xfrm>
          <a:off x="22110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105427</xdr:rowOff>
    </xdr:from>
    <xdr:ext cx="469744" cy="259045"/>
    <xdr:sp macro="" textlink="">
      <xdr:nvSpPr>
        <xdr:cNvPr id="934" name="【庁舎】&#10;一人当たり面積該当値テキスト"/>
        <xdr:cNvSpPr txBox="1"/>
      </xdr:nvSpPr>
      <xdr:spPr>
        <a:xfrm>
          <a:off x="22199600"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96838</xdr:rowOff>
    </xdr:from>
    <xdr:to>
      <xdr:col>112</xdr:col>
      <xdr:colOff>38100</xdr:colOff>
      <xdr:row>103</xdr:row>
      <xdr:rowOff>26988</xdr:rowOff>
    </xdr:to>
    <xdr:sp macro="" textlink="">
      <xdr:nvSpPr>
        <xdr:cNvPr id="935" name="楕円 934"/>
        <xdr:cNvSpPr/>
      </xdr:nvSpPr>
      <xdr:spPr>
        <a:xfrm>
          <a:off x="21272500" y="175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133350</xdr:rowOff>
    </xdr:from>
    <xdr:to>
      <xdr:col>116</xdr:col>
      <xdr:colOff>63500</xdr:colOff>
      <xdr:row>102</xdr:row>
      <xdr:rowOff>147638</xdr:rowOff>
    </xdr:to>
    <xdr:cxnSp macro="">
      <xdr:nvCxnSpPr>
        <xdr:cNvPr id="936" name="直線コネクタ 935"/>
        <xdr:cNvCxnSpPr/>
      </xdr:nvCxnSpPr>
      <xdr:spPr>
        <a:xfrm flipV="1">
          <a:off x="21323300" y="176212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111125</xdr:rowOff>
    </xdr:from>
    <xdr:to>
      <xdr:col>107</xdr:col>
      <xdr:colOff>101600</xdr:colOff>
      <xdr:row>103</xdr:row>
      <xdr:rowOff>41275</xdr:rowOff>
    </xdr:to>
    <xdr:sp macro="" textlink="">
      <xdr:nvSpPr>
        <xdr:cNvPr id="937" name="楕円 936"/>
        <xdr:cNvSpPr/>
      </xdr:nvSpPr>
      <xdr:spPr>
        <a:xfrm>
          <a:off x="20383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147638</xdr:rowOff>
    </xdr:from>
    <xdr:to>
      <xdr:col>111</xdr:col>
      <xdr:colOff>177800</xdr:colOff>
      <xdr:row>102</xdr:row>
      <xdr:rowOff>161925</xdr:rowOff>
    </xdr:to>
    <xdr:cxnSp macro="">
      <xdr:nvCxnSpPr>
        <xdr:cNvPr id="938" name="直線コネクタ 937"/>
        <xdr:cNvCxnSpPr/>
      </xdr:nvCxnSpPr>
      <xdr:spPr>
        <a:xfrm flipV="1">
          <a:off x="20434300" y="176355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125413</xdr:rowOff>
    </xdr:from>
    <xdr:to>
      <xdr:col>102</xdr:col>
      <xdr:colOff>165100</xdr:colOff>
      <xdr:row>103</xdr:row>
      <xdr:rowOff>55563</xdr:rowOff>
    </xdr:to>
    <xdr:sp macro="" textlink="">
      <xdr:nvSpPr>
        <xdr:cNvPr id="939" name="楕円 938"/>
        <xdr:cNvSpPr/>
      </xdr:nvSpPr>
      <xdr:spPr>
        <a:xfrm>
          <a:off x="19494500" y="176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161925</xdr:rowOff>
    </xdr:from>
    <xdr:to>
      <xdr:col>107</xdr:col>
      <xdr:colOff>50800</xdr:colOff>
      <xdr:row>103</xdr:row>
      <xdr:rowOff>4763</xdr:rowOff>
    </xdr:to>
    <xdr:cxnSp macro="">
      <xdr:nvCxnSpPr>
        <xdr:cNvPr id="940" name="直線コネクタ 939"/>
        <xdr:cNvCxnSpPr/>
      </xdr:nvCxnSpPr>
      <xdr:spPr>
        <a:xfrm flipV="1">
          <a:off x="19545300" y="176498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136843</xdr:rowOff>
    </xdr:from>
    <xdr:to>
      <xdr:col>98</xdr:col>
      <xdr:colOff>38100</xdr:colOff>
      <xdr:row>103</xdr:row>
      <xdr:rowOff>66993</xdr:rowOff>
    </xdr:to>
    <xdr:sp macro="" textlink="">
      <xdr:nvSpPr>
        <xdr:cNvPr id="941" name="楕円 940"/>
        <xdr:cNvSpPr/>
      </xdr:nvSpPr>
      <xdr:spPr>
        <a:xfrm>
          <a:off x="18605500" y="176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4763</xdr:rowOff>
    </xdr:from>
    <xdr:to>
      <xdr:col>102</xdr:col>
      <xdr:colOff>114300</xdr:colOff>
      <xdr:row>103</xdr:row>
      <xdr:rowOff>16193</xdr:rowOff>
    </xdr:to>
    <xdr:cxnSp macro="">
      <xdr:nvCxnSpPr>
        <xdr:cNvPr id="942" name="直線コネクタ 941"/>
        <xdr:cNvCxnSpPr/>
      </xdr:nvCxnSpPr>
      <xdr:spPr>
        <a:xfrm flipV="1">
          <a:off x="18656300" y="176641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29545</xdr:rowOff>
    </xdr:from>
    <xdr:ext cx="469744" cy="259045"/>
    <xdr:sp macro="" textlink="">
      <xdr:nvSpPr>
        <xdr:cNvPr id="943" name="n_1aveValue【庁舎】&#10;一人当たり面積"/>
        <xdr:cNvSpPr txBox="1"/>
      </xdr:nvSpPr>
      <xdr:spPr>
        <a:xfrm>
          <a:off x="21075727" y="1803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12400</xdr:rowOff>
    </xdr:from>
    <xdr:ext cx="469744" cy="259045"/>
    <xdr:sp macro="" textlink="">
      <xdr:nvSpPr>
        <xdr:cNvPr id="944" name="n_2aveValue【庁舎】&#10;一人当たり面積"/>
        <xdr:cNvSpPr txBox="1"/>
      </xdr:nvSpPr>
      <xdr:spPr>
        <a:xfrm>
          <a:off x="20199427" y="1801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40975</xdr:rowOff>
    </xdr:from>
    <xdr:ext cx="469744" cy="259045"/>
    <xdr:sp macro="" textlink="">
      <xdr:nvSpPr>
        <xdr:cNvPr id="945" name="n_3aveValue【庁舎】&#10;一人当たり面積"/>
        <xdr:cNvSpPr txBox="1"/>
      </xdr:nvSpPr>
      <xdr:spPr>
        <a:xfrm>
          <a:off x="19310427" y="1804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46690</xdr:rowOff>
    </xdr:from>
    <xdr:ext cx="469744" cy="259045"/>
    <xdr:sp macro="" textlink="">
      <xdr:nvSpPr>
        <xdr:cNvPr id="946" name="n_4aveValue【庁舎】&#10;一人当たり面積"/>
        <xdr:cNvSpPr txBox="1"/>
      </xdr:nvSpPr>
      <xdr:spPr>
        <a:xfrm>
          <a:off x="18421427" y="1804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43515</xdr:rowOff>
    </xdr:from>
    <xdr:ext cx="469744" cy="259045"/>
    <xdr:sp macro="" textlink="">
      <xdr:nvSpPr>
        <xdr:cNvPr id="947" name="n_1mainValue【庁舎】&#10;一人当たり面積"/>
        <xdr:cNvSpPr txBox="1"/>
      </xdr:nvSpPr>
      <xdr:spPr>
        <a:xfrm>
          <a:off x="21075727" y="1735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57802</xdr:rowOff>
    </xdr:from>
    <xdr:ext cx="469744" cy="259045"/>
    <xdr:sp macro="" textlink="">
      <xdr:nvSpPr>
        <xdr:cNvPr id="948" name="n_2mainValue【庁舎】&#10;一人当たり面積"/>
        <xdr:cNvSpPr txBox="1"/>
      </xdr:nvSpPr>
      <xdr:spPr>
        <a:xfrm>
          <a:off x="20199427" y="1737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72090</xdr:rowOff>
    </xdr:from>
    <xdr:ext cx="469744" cy="259045"/>
    <xdr:sp macro="" textlink="">
      <xdr:nvSpPr>
        <xdr:cNvPr id="949" name="n_3mainValue【庁舎】&#10;一人当たり面積"/>
        <xdr:cNvSpPr txBox="1"/>
      </xdr:nvSpPr>
      <xdr:spPr>
        <a:xfrm>
          <a:off x="19310427" y="1738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83520</xdr:rowOff>
    </xdr:from>
    <xdr:ext cx="469744" cy="259045"/>
    <xdr:sp macro="" textlink="">
      <xdr:nvSpPr>
        <xdr:cNvPr id="950" name="n_4mainValue【庁舎】&#10;一人当たり面積"/>
        <xdr:cNvSpPr txBox="1"/>
      </xdr:nvSpPr>
      <xdr:spPr>
        <a:xfrm>
          <a:off x="18421427" y="1739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本市においては、比較的新しい年代に建設された一般廃棄物処理施設、体育館・プール、消防施設、庁舎及び保健センターは有形固定資産減価償却率が低い水準にあるが、</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福祉施設及び市民会館については、類似団体平均、全国平均及び県平均のいずれと比較しても高い水準にある。また、一般廃棄物処理施設、体育館・プール、消防施設、庁舎及び市民会館については、一人当たり面積が類似団体平均、全国平均及び県平均より高い水準にある。</a:t>
          </a:r>
          <a:endParaRPr lang="ja-JP" altLang="ja-JP" sz="1400">
            <a:effectLst/>
          </a:endParaRPr>
        </a:p>
        <a:p>
          <a:r>
            <a:rPr kumimoji="1" lang="ja-JP" altLang="ja-JP" sz="1100">
              <a:solidFill>
                <a:schemeClr val="dk1"/>
              </a:solidFill>
              <a:effectLst/>
              <a:latin typeface="+mn-lt"/>
              <a:ea typeface="+mn-ea"/>
              <a:cs typeface="+mn-cs"/>
            </a:rPr>
            <a:t>　老朽化した施設については予防的な修繕や改修による施設機能の維持に努めているが、今後は人口減少等による利用需要の状況を考慮に入れ、規模の最適化や統廃合を進めていく。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徳島県阿南市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70,785
70,457
279.25
37,732,106
36,266,832
1,297,409
21,442,753
38,279,920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6540"/>
    <xdr:sp macro="" textlink="">
      <xdr:nvSpPr>
        <xdr:cNvPr id="35" name="テキスト ボックス 34"/>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平成20年度から財源不足団体となっており、令和３年度の財政力指数は前年度に比べ0.04ポイント悪化した。</a:t>
          </a:r>
        </a:p>
        <a:p>
          <a:r>
            <a:rPr kumimoji="1" lang="ja-JP" altLang="en-US" sz="1300">
              <a:latin typeface="ＭＳ Ｐゴシック"/>
              <a:ea typeface="ＭＳ Ｐゴシック"/>
            </a:rPr>
            <a:t>　市税については、前年度と比較し増加しているものの急速な高齢化等を背景とした社会保障関連経費の増大などが大きく財政力指数は低下している。今後、引き続き税の徴収強化等により歳入確保に努めるとともに定員管理・給与の適正化、実施事業の取捨など歳出の見直しを行い、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6540"/>
    <xdr:sp macro="" textlink="">
      <xdr:nvSpPr>
        <xdr:cNvPr id="54" name="テキスト ボックス 53"/>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6540"/>
    <xdr:sp macro="" textlink="">
      <xdr:nvSpPr>
        <xdr:cNvPr id="56" name="テキスト ボックス 55"/>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6540"/>
    <xdr:sp macro="" textlink="">
      <xdr:nvSpPr>
        <xdr:cNvPr id="58" name="テキスト ボックス 57"/>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128905</xdr:rowOff>
    </xdr:from>
    <xdr:to>
      <xdr:col>23</xdr:col>
      <xdr:colOff>133350</xdr:colOff>
      <xdr:row>45</xdr:row>
      <xdr:rowOff>33655</xdr:rowOff>
    </xdr:to>
    <xdr:cxnSp macro="">
      <xdr:nvCxnSpPr>
        <xdr:cNvPr id="64" name="直線コネクタ 63"/>
        <xdr:cNvCxnSpPr/>
      </xdr:nvCxnSpPr>
      <xdr:spPr>
        <a:xfrm flipV="1">
          <a:off x="4953000" y="630110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6350</xdr:rowOff>
    </xdr:from>
    <xdr:ext cx="762000" cy="256540"/>
    <xdr:sp macro="" textlink="">
      <xdr:nvSpPr>
        <xdr:cNvPr id="65" name="財政力最小値テキスト"/>
        <xdr:cNvSpPr txBox="1"/>
      </xdr:nvSpPr>
      <xdr:spPr>
        <a:xfrm>
          <a:off x="5041900" y="7721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33655</xdr:rowOff>
    </xdr:from>
    <xdr:to>
      <xdr:col>24</xdr:col>
      <xdr:colOff>12700</xdr:colOff>
      <xdr:row>45</xdr:row>
      <xdr:rowOff>33655</xdr:rowOff>
    </xdr:to>
    <xdr:cxnSp macro="">
      <xdr:nvCxnSpPr>
        <xdr:cNvPr id="66" name="直線コネクタ 65"/>
        <xdr:cNvCxnSpPr/>
      </xdr:nvCxnSpPr>
      <xdr:spPr>
        <a:xfrm>
          <a:off x="4864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43815</xdr:rowOff>
    </xdr:from>
    <xdr:ext cx="762000" cy="256540"/>
    <xdr:sp macro="" textlink="">
      <xdr:nvSpPr>
        <xdr:cNvPr id="67" name="財政力最大値テキスト"/>
        <xdr:cNvSpPr txBox="1"/>
      </xdr:nvSpPr>
      <xdr:spPr>
        <a:xfrm>
          <a:off x="5041900" y="6044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128905</xdr:rowOff>
    </xdr:from>
    <xdr:to>
      <xdr:col>24</xdr:col>
      <xdr:colOff>12700</xdr:colOff>
      <xdr:row>36</xdr:row>
      <xdr:rowOff>128905</xdr:rowOff>
    </xdr:to>
    <xdr:cxnSp macro="">
      <xdr:nvCxnSpPr>
        <xdr:cNvPr id="68" name="直線コネクタ 67"/>
        <xdr:cNvCxnSpPr/>
      </xdr:nvCxnSpPr>
      <xdr:spPr>
        <a:xfrm>
          <a:off x="4864100" y="630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49530</xdr:rowOff>
    </xdr:from>
    <xdr:to>
      <xdr:col>23</xdr:col>
      <xdr:colOff>133350</xdr:colOff>
      <xdr:row>41</xdr:row>
      <xdr:rowOff>102870</xdr:rowOff>
    </xdr:to>
    <xdr:cxnSp macro="">
      <xdr:nvCxnSpPr>
        <xdr:cNvPr id="69" name="直線コネクタ 68"/>
        <xdr:cNvCxnSpPr/>
      </xdr:nvCxnSpPr>
      <xdr:spPr>
        <a:xfrm>
          <a:off x="4114800" y="70789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118110</xdr:rowOff>
    </xdr:from>
    <xdr:ext cx="762000" cy="259080"/>
    <xdr:sp macro="" textlink="">
      <xdr:nvSpPr>
        <xdr:cNvPr id="70" name="財政力平均値テキスト"/>
        <xdr:cNvSpPr txBox="1"/>
      </xdr:nvSpPr>
      <xdr:spPr>
        <a:xfrm>
          <a:off x="5041900" y="714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36195</xdr:rowOff>
    </xdr:from>
    <xdr:to>
      <xdr:col>19</xdr:col>
      <xdr:colOff>133350</xdr:colOff>
      <xdr:row>41</xdr:row>
      <xdr:rowOff>49530</xdr:rowOff>
    </xdr:to>
    <xdr:cxnSp macro="">
      <xdr:nvCxnSpPr>
        <xdr:cNvPr id="72" name="直線コネクタ 71"/>
        <xdr:cNvCxnSpPr/>
      </xdr:nvCxnSpPr>
      <xdr:spPr>
        <a:xfrm>
          <a:off x="3225800" y="70656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57785</xdr:rowOff>
    </xdr:from>
    <xdr:to>
      <xdr:col>19</xdr:col>
      <xdr:colOff>184150</xdr:colOff>
      <xdr:row>43</xdr:row>
      <xdr:rowOff>159385</xdr:rowOff>
    </xdr:to>
    <xdr:sp macro="" textlink="">
      <xdr:nvSpPr>
        <xdr:cNvPr id="73" name="フローチャート: 判断 72"/>
        <xdr:cNvSpPr/>
      </xdr:nvSpPr>
      <xdr:spPr>
        <a:xfrm>
          <a:off x="4064000" y="74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144145</xdr:rowOff>
    </xdr:from>
    <xdr:ext cx="736600" cy="256540"/>
    <xdr:sp macro="" textlink="">
      <xdr:nvSpPr>
        <xdr:cNvPr id="74" name="テキスト ボックス 73"/>
        <xdr:cNvSpPr txBox="1"/>
      </xdr:nvSpPr>
      <xdr:spPr>
        <a:xfrm>
          <a:off x="3733800" y="75164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22860</xdr:rowOff>
    </xdr:from>
    <xdr:to>
      <xdr:col>15</xdr:col>
      <xdr:colOff>82550</xdr:colOff>
      <xdr:row>41</xdr:row>
      <xdr:rowOff>36195</xdr:rowOff>
    </xdr:to>
    <xdr:cxnSp macro="">
      <xdr:nvCxnSpPr>
        <xdr:cNvPr id="75" name="直線コネクタ 74"/>
        <xdr:cNvCxnSpPr/>
      </xdr:nvCxnSpPr>
      <xdr:spPr>
        <a:xfrm>
          <a:off x="2336800" y="70523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71120</xdr:rowOff>
    </xdr:from>
    <xdr:to>
      <xdr:col>15</xdr:col>
      <xdr:colOff>133350</xdr:colOff>
      <xdr:row>44</xdr:row>
      <xdr:rowOff>1270</xdr:rowOff>
    </xdr:to>
    <xdr:sp macro="" textlink="">
      <xdr:nvSpPr>
        <xdr:cNvPr id="76" name="フローチャート: 判断 75"/>
        <xdr:cNvSpPr/>
      </xdr:nvSpPr>
      <xdr:spPr>
        <a:xfrm>
          <a:off x="3175000" y="744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157480</xdr:rowOff>
    </xdr:from>
    <xdr:ext cx="762000" cy="256540"/>
    <xdr:sp macro="" textlink="">
      <xdr:nvSpPr>
        <xdr:cNvPr id="77" name="テキスト ボックス 76"/>
        <xdr:cNvSpPr txBox="1"/>
      </xdr:nvSpPr>
      <xdr:spPr>
        <a:xfrm>
          <a:off x="2844800" y="7529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8890</xdr:rowOff>
    </xdr:from>
    <xdr:to>
      <xdr:col>11</xdr:col>
      <xdr:colOff>31750</xdr:colOff>
      <xdr:row>41</xdr:row>
      <xdr:rowOff>22860</xdr:rowOff>
    </xdr:to>
    <xdr:cxnSp macro="">
      <xdr:nvCxnSpPr>
        <xdr:cNvPr id="78" name="直線コネクタ 77"/>
        <xdr:cNvCxnSpPr/>
      </xdr:nvCxnSpPr>
      <xdr:spPr>
        <a:xfrm>
          <a:off x="1447800" y="7038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84455</xdr:rowOff>
    </xdr:from>
    <xdr:to>
      <xdr:col>11</xdr:col>
      <xdr:colOff>82550</xdr:colOff>
      <xdr:row>44</xdr:row>
      <xdr:rowOff>14605</xdr:rowOff>
    </xdr:to>
    <xdr:sp macro="" textlink="">
      <xdr:nvSpPr>
        <xdr:cNvPr id="79" name="フローチャート: 判断 78"/>
        <xdr:cNvSpPr/>
      </xdr:nvSpPr>
      <xdr:spPr>
        <a:xfrm>
          <a:off x="2286000" y="745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170815</xdr:rowOff>
    </xdr:from>
    <xdr:ext cx="762000" cy="258445"/>
    <xdr:sp macro="" textlink="">
      <xdr:nvSpPr>
        <xdr:cNvPr id="80" name="テキスト ボックス 79"/>
        <xdr:cNvSpPr txBox="1"/>
      </xdr:nvSpPr>
      <xdr:spPr>
        <a:xfrm>
          <a:off x="1955800" y="754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84455</xdr:rowOff>
    </xdr:from>
    <xdr:to>
      <xdr:col>7</xdr:col>
      <xdr:colOff>31750</xdr:colOff>
      <xdr:row>44</xdr:row>
      <xdr:rowOff>14605</xdr:rowOff>
    </xdr:to>
    <xdr:sp macro="" textlink="">
      <xdr:nvSpPr>
        <xdr:cNvPr id="81" name="フローチャート: 判断 80"/>
        <xdr:cNvSpPr/>
      </xdr:nvSpPr>
      <xdr:spPr>
        <a:xfrm>
          <a:off x="1397000" y="745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170815</xdr:rowOff>
    </xdr:from>
    <xdr:ext cx="762000" cy="258445"/>
    <xdr:sp macro="" textlink="">
      <xdr:nvSpPr>
        <xdr:cNvPr id="82" name="テキスト ボックス 81"/>
        <xdr:cNvSpPr txBox="1"/>
      </xdr:nvSpPr>
      <xdr:spPr>
        <a:xfrm>
          <a:off x="1066800" y="754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41</xdr:row>
      <xdr:rowOff>52070</xdr:rowOff>
    </xdr:from>
    <xdr:to>
      <xdr:col>23</xdr:col>
      <xdr:colOff>184150</xdr:colOff>
      <xdr:row>41</xdr:row>
      <xdr:rowOff>153670</xdr:rowOff>
    </xdr:to>
    <xdr:sp macro="" textlink="">
      <xdr:nvSpPr>
        <xdr:cNvPr id="88" name="楕円 87"/>
        <xdr:cNvSpPr/>
      </xdr:nvSpPr>
      <xdr:spPr>
        <a:xfrm>
          <a:off x="49022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68580</xdr:rowOff>
    </xdr:from>
    <xdr:ext cx="762000" cy="259080"/>
    <xdr:sp macro="" textlink="">
      <xdr:nvSpPr>
        <xdr:cNvPr id="89" name="財政力該当値テキスト"/>
        <xdr:cNvSpPr txBox="1"/>
      </xdr:nvSpPr>
      <xdr:spPr>
        <a:xfrm>
          <a:off x="5041900" y="692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170180</xdr:rowOff>
    </xdr:from>
    <xdr:to>
      <xdr:col>19</xdr:col>
      <xdr:colOff>184150</xdr:colOff>
      <xdr:row>41</xdr:row>
      <xdr:rowOff>100330</xdr:rowOff>
    </xdr:to>
    <xdr:sp macro="" textlink="">
      <xdr:nvSpPr>
        <xdr:cNvPr id="90" name="楕円 89"/>
        <xdr:cNvSpPr/>
      </xdr:nvSpPr>
      <xdr:spPr>
        <a:xfrm>
          <a:off x="40640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110490</xdr:rowOff>
    </xdr:from>
    <xdr:ext cx="736600" cy="256540"/>
    <xdr:sp macro="" textlink="">
      <xdr:nvSpPr>
        <xdr:cNvPr id="91" name="テキスト ボックス 90"/>
        <xdr:cNvSpPr txBox="1"/>
      </xdr:nvSpPr>
      <xdr:spPr>
        <a:xfrm>
          <a:off x="3733800" y="67970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156845</xdr:rowOff>
    </xdr:from>
    <xdr:to>
      <xdr:col>15</xdr:col>
      <xdr:colOff>133350</xdr:colOff>
      <xdr:row>41</xdr:row>
      <xdr:rowOff>86995</xdr:rowOff>
    </xdr:to>
    <xdr:sp macro="" textlink="">
      <xdr:nvSpPr>
        <xdr:cNvPr id="92" name="楕円 91"/>
        <xdr:cNvSpPr/>
      </xdr:nvSpPr>
      <xdr:spPr>
        <a:xfrm>
          <a:off x="3175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97790</xdr:rowOff>
    </xdr:from>
    <xdr:ext cx="762000" cy="256540"/>
    <xdr:sp macro="" textlink="">
      <xdr:nvSpPr>
        <xdr:cNvPr id="93" name="テキスト ボックス 92"/>
        <xdr:cNvSpPr txBox="1"/>
      </xdr:nvSpPr>
      <xdr:spPr>
        <a:xfrm>
          <a:off x="2844800" y="6784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143510</xdr:rowOff>
    </xdr:from>
    <xdr:to>
      <xdr:col>11</xdr:col>
      <xdr:colOff>82550</xdr:colOff>
      <xdr:row>41</xdr:row>
      <xdr:rowOff>73660</xdr:rowOff>
    </xdr:to>
    <xdr:sp macro="" textlink="">
      <xdr:nvSpPr>
        <xdr:cNvPr id="94" name="楕円 93"/>
        <xdr:cNvSpPr/>
      </xdr:nvSpPr>
      <xdr:spPr>
        <a:xfrm>
          <a:off x="22860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83820</xdr:rowOff>
    </xdr:from>
    <xdr:ext cx="762000" cy="259080"/>
    <xdr:sp macro="" textlink="">
      <xdr:nvSpPr>
        <xdr:cNvPr id="95" name="テキスト ボックス 94"/>
        <xdr:cNvSpPr txBox="1"/>
      </xdr:nvSpPr>
      <xdr:spPr>
        <a:xfrm>
          <a:off x="1955800" y="677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129540</xdr:rowOff>
    </xdr:from>
    <xdr:to>
      <xdr:col>7</xdr:col>
      <xdr:colOff>31750</xdr:colOff>
      <xdr:row>41</xdr:row>
      <xdr:rowOff>59690</xdr:rowOff>
    </xdr:to>
    <xdr:sp macro="" textlink="">
      <xdr:nvSpPr>
        <xdr:cNvPr id="96" name="楕円 95"/>
        <xdr:cNvSpPr/>
      </xdr:nvSpPr>
      <xdr:spPr>
        <a:xfrm>
          <a:off x="1397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69850</xdr:rowOff>
    </xdr:from>
    <xdr:ext cx="762000" cy="259080"/>
    <xdr:sp macro="" textlink="">
      <xdr:nvSpPr>
        <xdr:cNvPr id="97" name="テキスト ボックス 96"/>
        <xdr:cNvSpPr txBox="1"/>
      </xdr:nvSpPr>
      <xdr:spPr>
        <a:xfrm>
          <a:off x="1066800" y="675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99" name="テキスト ボックス 98"/>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100" name="テキスト ボックス 99"/>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令和３年度の経常収支比率は81.6％と前年度より10.5％好転した。</a:t>
          </a:r>
        </a:p>
        <a:p>
          <a:r>
            <a:rPr kumimoji="1" lang="ja-JP" altLang="en-US" sz="1300">
              <a:latin typeface="ＭＳ Ｐゴシック"/>
              <a:ea typeface="ＭＳ Ｐゴシック"/>
            </a:rPr>
            <a:t>　歳入面では、普通交付税の再算定等により地方交付税の増加があった一方で、歳出面では義務的経費が増加しており特に、児童手当給付費などの扶助費が大きく増加している。また、普通建設事業等に伴う起債発行により、公債費も増加している。</a:t>
          </a:r>
        </a:p>
        <a:p>
          <a:r>
            <a:rPr kumimoji="1" lang="ja-JP" altLang="en-US" sz="1300">
              <a:latin typeface="ＭＳ Ｐゴシック"/>
              <a:ea typeface="ＭＳ Ｐゴシック"/>
            </a:rPr>
            <a:t>　歳入増加の要因の1つである交付税は依存財源であるため、自主財源である地方税の確保に努めることで安定した歳入確保を行うと共に、普通建設事業等の取捨による公債費の抑制に努める必要がある。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3" name="テキスト ボックス 112"/>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6540"/>
    <xdr:sp macro="" textlink="">
      <xdr:nvSpPr>
        <xdr:cNvPr id="121" name="テキスト ボックス 120"/>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11430</xdr:rowOff>
    </xdr:from>
    <xdr:to>
      <xdr:col>23</xdr:col>
      <xdr:colOff>133350</xdr:colOff>
      <xdr:row>67</xdr:row>
      <xdr:rowOff>89535</xdr:rowOff>
    </xdr:to>
    <xdr:cxnSp macro="">
      <xdr:nvCxnSpPr>
        <xdr:cNvPr id="125" name="直線コネクタ 124"/>
        <xdr:cNvCxnSpPr/>
      </xdr:nvCxnSpPr>
      <xdr:spPr>
        <a:xfrm flipV="1">
          <a:off x="4953000" y="9955530"/>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61595</xdr:rowOff>
    </xdr:from>
    <xdr:ext cx="762000" cy="259080"/>
    <xdr:sp macro="" textlink="">
      <xdr:nvSpPr>
        <xdr:cNvPr id="126" name="財政構造の弾力性最小値テキスト"/>
        <xdr:cNvSpPr txBox="1"/>
      </xdr:nvSpPr>
      <xdr:spPr>
        <a:xfrm>
          <a:off x="5041900" y="1154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89535</xdr:rowOff>
    </xdr:from>
    <xdr:to>
      <xdr:col>24</xdr:col>
      <xdr:colOff>12700</xdr:colOff>
      <xdr:row>67</xdr:row>
      <xdr:rowOff>89535</xdr:rowOff>
    </xdr:to>
    <xdr:cxnSp macro="">
      <xdr:nvCxnSpPr>
        <xdr:cNvPr id="127" name="直線コネクタ 126"/>
        <xdr:cNvCxnSpPr/>
      </xdr:nvCxnSpPr>
      <xdr:spPr>
        <a:xfrm>
          <a:off x="4864100" y="1157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97790</xdr:rowOff>
    </xdr:from>
    <xdr:ext cx="762000" cy="256540"/>
    <xdr:sp macro="" textlink="">
      <xdr:nvSpPr>
        <xdr:cNvPr id="128" name="財政構造の弾力性最大値テキスト"/>
        <xdr:cNvSpPr txBox="1"/>
      </xdr:nvSpPr>
      <xdr:spPr>
        <a:xfrm>
          <a:off x="5041900" y="96989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11430</xdr:rowOff>
    </xdr:from>
    <xdr:to>
      <xdr:col>24</xdr:col>
      <xdr:colOff>12700</xdr:colOff>
      <xdr:row>58</xdr:row>
      <xdr:rowOff>11430</xdr:rowOff>
    </xdr:to>
    <xdr:cxnSp macro="">
      <xdr:nvCxnSpPr>
        <xdr:cNvPr id="129" name="直線コネクタ 128"/>
        <xdr:cNvCxnSpPr/>
      </xdr:nvCxnSpPr>
      <xdr:spPr>
        <a:xfrm>
          <a:off x="4864100" y="995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109855</xdr:rowOff>
    </xdr:from>
    <xdr:to>
      <xdr:col>23</xdr:col>
      <xdr:colOff>133350</xdr:colOff>
      <xdr:row>65</xdr:row>
      <xdr:rowOff>94615</xdr:rowOff>
    </xdr:to>
    <xdr:cxnSp macro="">
      <xdr:nvCxnSpPr>
        <xdr:cNvPr id="130" name="直線コネクタ 129"/>
        <xdr:cNvCxnSpPr/>
      </xdr:nvCxnSpPr>
      <xdr:spPr>
        <a:xfrm flipV="1">
          <a:off x="4114800" y="10225405"/>
          <a:ext cx="838200" cy="1013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67310</xdr:rowOff>
    </xdr:from>
    <xdr:ext cx="762000" cy="259080"/>
    <xdr:sp macro="" textlink="">
      <xdr:nvSpPr>
        <xdr:cNvPr id="131" name="財政構造の弾力性平均値テキスト"/>
        <xdr:cNvSpPr txBox="1"/>
      </xdr:nvSpPr>
      <xdr:spPr>
        <a:xfrm>
          <a:off x="5041900" y="10697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95250</xdr:rowOff>
    </xdr:from>
    <xdr:to>
      <xdr:col>23</xdr:col>
      <xdr:colOff>184150</xdr:colOff>
      <xdr:row>63</xdr:row>
      <xdr:rowOff>25400</xdr:rowOff>
    </xdr:to>
    <xdr:sp macro="" textlink="">
      <xdr:nvSpPr>
        <xdr:cNvPr id="132" name="フローチャート: 判断 131"/>
        <xdr:cNvSpPr/>
      </xdr:nvSpPr>
      <xdr:spPr>
        <a:xfrm>
          <a:off x="49022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46355</xdr:rowOff>
    </xdr:from>
    <xdr:to>
      <xdr:col>19</xdr:col>
      <xdr:colOff>133350</xdr:colOff>
      <xdr:row>65</xdr:row>
      <xdr:rowOff>94615</xdr:rowOff>
    </xdr:to>
    <xdr:cxnSp macro="">
      <xdr:nvCxnSpPr>
        <xdr:cNvPr id="133" name="直線コネクタ 132"/>
        <xdr:cNvCxnSpPr/>
      </xdr:nvCxnSpPr>
      <xdr:spPr>
        <a:xfrm>
          <a:off x="3225800" y="111906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43815</xdr:rowOff>
    </xdr:from>
    <xdr:to>
      <xdr:col>19</xdr:col>
      <xdr:colOff>184150</xdr:colOff>
      <xdr:row>65</xdr:row>
      <xdr:rowOff>145415</xdr:rowOff>
    </xdr:to>
    <xdr:sp macro="" textlink="">
      <xdr:nvSpPr>
        <xdr:cNvPr id="134" name="フローチャート: 判断 133"/>
        <xdr:cNvSpPr/>
      </xdr:nvSpPr>
      <xdr:spPr>
        <a:xfrm>
          <a:off x="4064000" y="1118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155575</xdr:rowOff>
    </xdr:from>
    <xdr:ext cx="736600" cy="256540"/>
    <xdr:sp macro="" textlink="">
      <xdr:nvSpPr>
        <xdr:cNvPr id="135" name="テキスト ボックス 134"/>
        <xdr:cNvSpPr txBox="1"/>
      </xdr:nvSpPr>
      <xdr:spPr>
        <a:xfrm>
          <a:off x="3733800" y="1095692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34290</xdr:rowOff>
    </xdr:from>
    <xdr:to>
      <xdr:col>15</xdr:col>
      <xdr:colOff>82550</xdr:colOff>
      <xdr:row>65</xdr:row>
      <xdr:rowOff>46355</xdr:rowOff>
    </xdr:to>
    <xdr:cxnSp macro="">
      <xdr:nvCxnSpPr>
        <xdr:cNvPr id="136" name="直線コネクタ 135"/>
        <xdr:cNvCxnSpPr/>
      </xdr:nvCxnSpPr>
      <xdr:spPr>
        <a:xfrm>
          <a:off x="2336800" y="11007090"/>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111760</xdr:rowOff>
    </xdr:from>
    <xdr:to>
      <xdr:col>15</xdr:col>
      <xdr:colOff>133350</xdr:colOff>
      <xdr:row>66</xdr:row>
      <xdr:rowOff>41910</xdr:rowOff>
    </xdr:to>
    <xdr:sp macro="" textlink="">
      <xdr:nvSpPr>
        <xdr:cNvPr id="137" name="フローチャート: 判断 136"/>
        <xdr:cNvSpPr/>
      </xdr:nvSpPr>
      <xdr:spPr>
        <a:xfrm>
          <a:off x="3175000" y="1125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26670</xdr:rowOff>
    </xdr:from>
    <xdr:ext cx="762000" cy="259080"/>
    <xdr:sp macro="" textlink="">
      <xdr:nvSpPr>
        <xdr:cNvPr id="138" name="テキスト ボックス 137"/>
        <xdr:cNvSpPr txBox="1"/>
      </xdr:nvSpPr>
      <xdr:spPr>
        <a:xfrm>
          <a:off x="2844800" y="1134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90170</xdr:rowOff>
    </xdr:from>
    <xdr:to>
      <xdr:col>11</xdr:col>
      <xdr:colOff>31750</xdr:colOff>
      <xdr:row>64</xdr:row>
      <xdr:rowOff>34290</xdr:rowOff>
    </xdr:to>
    <xdr:cxnSp macro="">
      <xdr:nvCxnSpPr>
        <xdr:cNvPr id="139" name="直線コネクタ 138"/>
        <xdr:cNvCxnSpPr/>
      </xdr:nvCxnSpPr>
      <xdr:spPr>
        <a:xfrm>
          <a:off x="1447800" y="1089152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53340</xdr:rowOff>
    </xdr:from>
    <xdr:to>
      <xdr:col>11</xdr:col>
      <xdr:colOff>82550</xdr:colOff>
      <xdr:row>65</xdr:row>
      <xdr:rowOff>154940</xdr:rowOff>
    </xdr:to>
    <xdr:sp macro="" textlink="">
      <xdr:nvSpPr>
        <xdr:cNvPr id="140" name="フローチャート: 判断 139"/>
        <xdr:cNvSpPr/>
      </xdr:nvSpPr>
      <xdr:spPr>
        <a:xfrm>
          <a:off x="2286000" y="111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139700</xdr:rowOff>
    </xdr:from>
    <xdr:ext cx="762000" cy="259080"/>
    <xdr:sp macro="" textlink="">
      <xdr:nvSpPr>
        <xdr:cNvPr id="141" name="テキスト ボックス 140"/>
        <xdr:cNvSpPr txBox="1"/>
      </xdr:nvSpPr>
      <xdr:spPr>
        <a:xfrm>
          <a:off x="1955800" y="1128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2" name="フローチャート: 判断 141"/>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72390</xdr:rowOff>
    </xdr:from>
    <xdr:ext cx="762000" cy="259080"/>
    <xdr:sp macro="" textlink="">
      <xdr:nvSpPr>
        <xdr:cNvPr id="143" name="テキスト ボックス 142"/>
        <xdr:cNvSpPr txBox="1"/>
      </xdr:nvSpPr>
      <xdr:spPr>
        <a:xfrm>
          <a:off x="1066800" y="1121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6540"/>
    <xdr:sp macro="" textlink="">
      <xdr:nvSpPr>
        <xdr:cNvPr id="144" name="テキスト ボックス 143"/>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6540"/>
    <xdr:sp macro="" textlink="">
      <xdr:nvSpPr>
        <xdr:cNvPr id="145" name="テキスト ボックス 144"/>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6540"/>
    <xdr:sp macro="" textlink="">
      <xdr:nvSpPr>
        <xdr:cNvPr id="146" name="テキスト ボックス 145"/>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6540"/>
    <xdr:sp macro="" textlink="">
      <xdr:nvSpPr>
        <xdr:cNvPr id="147" name="テキスト ボックス 146"/>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6540"/>
    <xdr:sp macro="" textlink="">
      <xdr:nvSpPr>
        <xdr:cNvPr id="148" name="テキスト ボックス 147"/>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59</xdr:row>
      <xdr:rowOff>59055</xdr:rowOff>
    </xdr:from>
    <xdr:to>
      <xdr:col>23</xdr:col>
      <xdr:colOff>184150</xdr:colOff>
      <xdr:row>59</xdr:row>
      <xdr:rowOff>160655</xdr:rowOff>
    </xdr:to>
    <xdr:sp macro="" textlink="">
      <xdr:nvSpPr>
        <xdr:cNvPr id="149" name="楕円 148"/>
        <xdr:cNvSpPr/>
      </xdr:nvSpPr>
      <xdr:spPr>
        <a:xfrm>
          <a:off x="49022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75565</xdr:rowOff>
    </xdr:from>
    <xdr:ext cx="762000" cy="256540"/>
    <xdr:sp macro="" textlink="">
      <xdr:nvSpPr>
        <xdr:cNvPr id="150" name="財政構造の弾力性該当値テキスト"/>
        <xdr:cNvSpPr txBox="1"/>
      </xdr:nvSpPr>
      <xdr:spPr>
        <a:xfrm>
          <a:off x="5041900" y="100196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43815</xdr:rowOff>
    </xdr:from>
    <xdr:to>
      <xdr:col>19</xdr:col>
      <xdr:colOff>184150</xdr:colOff>
      <xdr:row>65</xdr:row>
      <xdr:rowOff>145415</xdr:rowOff>
    </xdr:to>
    <xdr:sp macro="" textlink="">
      <xdr:nvSpPr>
        <xdr:cNvPr id="151" name="楕円 150"/>
        <xdr:cNvSpPr/>
      </xdr:nvSpPr>
      <xdr:spPr>
        <a:xfrm>
          <a:off x="4064000" y="111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130175</xdr:rowOff>
    </xdr:from>
    <xdr:ext cx="736600" cy="259080"/>
    <xdr:sp macro="" textlink="">
      <xdr:nvSpPr>
        <xdr:cNvPr id="152" name="テキスト ボックス 151"/>
        <xdr:cNvSpPr txBox="1"/>
      </xdr:nvSpPr>
      <xdr:spPr>
        <a:xfrm>
          <a:off x="3733800" y="11274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167005</xdr:rowOff>
    </xdr:from>
    <xdr:to>
      <xdr:col>15</xdr:col>
      <xdr:colOff>133350</xdr:colOff>
      <xdr:row>65</xdr:row>
      <xdr:rowOff>97790</xdr:rowOff>
    </xdr:to>
    <xdr:sp macro="" textlink="">
      <xdr:nvSpPr>
        <xdr:cNvPr id="153" name="楕円 152"/>
        <xdr:cNvSpPr/>
      </xdr:nvSpPr>
      <xdr:spPr>
        <a:xfrm>
          <a:off x="3175000" y="11139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107315</xdr:rowOff>
    </xdr:from>
    <xdr:ext cx="762000" cy="259080"/>
    <xdr:sp macro="" textlink="">
      <xdr:nvSpPr>
        <xdr:cNvPr id="154" name="テキスト ボックス 153"/>
        <xdr:cNvSpPr txBox="1"/>
      </xdr:nvSpPr>
      <xdr:spPr>
        <a:xfrm>
          <a:off x="2844800" y="1090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154940</xdr:rowOff>
    </xdr:from>
    <xdr:to>
      <xdr:col>11</xdr:col>
      <xdr:colOff>82550</xdr:colOff>
      <xdr:row>64</xdr:row>
      <xdr:rowOff>85090</xdr:rowOff>
    </xdr:to>
    <xdr:sp macro="" textlink="">
      <xdr:nvSpPr>
        <xdr:cNvPr id="155" name="楕円 154"/>
        <xdr:cNvSpPr/>
      </xdr:nvSpPr>
      <xdr:spPr>
        <a:xfrm>
          <a:off x="22860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95250</xdr:rowOff>
    </xdr:from>
    <xdr:ext cx="762000" cy="259080"/>
    <xdr:sp macro="" textlink="">
      <xdr:nvSpPr>
        <xdr:cNvPr id="156" name="テキスト ボックス 155"/>
        <xdr:cNvSpPr txBox="1"/>
      </xdr:nvSpPr>
      <xdr:spPr>
        <a:xfrm>
          <a:off x="1955800" y="1072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151130</xdr:rowOff>
    </xdr:from>
    <xdr:ext cx="762000" cy="259080"/>
    <xdr:sp macro="" textlink="">
      <xdr:nvSpPr>
        <xdr:cNvPr id="158" name="テキスト ボックス 157"/>
        <xdr:cNvSpPr txBox="1"/>
      </xdr:nvSpPr>
      <xdr:spPr>
        <a:xfrm>
          <a:off x="1066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1" name="テキスト ボックス 160"/>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[179,450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80">
              <a:latin typeface="ＭＳ Ｐゴシック"/>
              <a:ea typeface="ＭＳ Ｐゴシック"/>
            </a:rPr>
            <a:t>　人件費、物件費及び維持管理費の人口1人あたりの決算額は前年度より7,087円増となっており全国・国平均と比べ高くなっており類似団体内の順位も極めて悪い。主な要因として、人件費でごみ収集業務を直営で行っているほか保育所や学校給食等の民間委託が進んでいないためである。また、合併後の課題でもある類似公共施設の統廃合等については検討を進めているものの具体的な計画には至っておらず、既存施設の老朽化による維持コストが増加する見通しである。</a:t>
          </a:r>
        </a:p>
        <a:p>
          <a:r>
            <a:rPr kumimoji="1" lang="ja-JP" altLang="en-US" sz="1180">
              <a:latin typeface="ＭＳ Ｐゴシック"/>
              <a:ea typeface="ＭＳ Ｐゴシック"/>
            </a:rPr>
            <a:t>　今後は、公共施設等総合管理計画に基づき全庁的に統廃合を進めていくとともに民間委託・指定管理者制度導入を行い管理コストの削減を図り、効率的な行政運営に努める必要がある。</a:t>
          </a:r>
        </a:p>
        <a:p>
          <a:endParaRPr kumimoji="1" lang="ja-JP" altLang="en-US" sz="1300">
            <a:latin typeface="ＭＳ Ｐゴシック"/>
            <a:ea typeface="ＭＳ Ｐゴシック"/>
          </a:endParaRPr>
        </a:p>
        <a:p>
          <a:r>
            <a:rPr kumimoji="1" lang="ja-JP" altLang="en-US" sz="1300">
              <a:latin typeface="ＭＳ Ｐゴシック"/>
              <a:ea typeface="ＭＳ Ｐゴシック"/>
            </a:rPr>
            <a:t>　</a:t>
          </a:r>
        </a:p>
      </xdr:txBody>
    </xdr:sp>
    <xdr:clientData/>
  </xdr:twoCellAnchor>
  <xdr:oneCellAnchor>
    <xdr:from>
      <xdr:col>3</xdr:col>
      <xdr:colOff>95250</xdr:colOff>
      <xdr:row>77</xdr:row>
      <xdr:rowOff>6350</xdr:rowOff>
    </xdr:from>
    <xdr:ext cx="349885" cy="222885"/>
    <xdr:sp macro="" textlink="">
      <xdr:nvSpPr>
        <xdr:cNvPr id="172" name="テキスト ボックス 171"/>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6540"/>
    <xdr:sp macro="" textlink="">
      <xdr:nvSpPr>
        <xdr:cNvPr id="176" name="テキスト ボックス 175"/>
        <xdr:cNvSpPr txBox="1"/>
      </xdr:nvSpPr>
      <xdr:spPr>
        <a:xfrm>
          <a:off x="0" y="1518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84" name="テキスト ボックス 183"/>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635</xdr:rowOff>
    </xdr:from>
    <xdr:to>
      <xdr:col>23</xdr:col>
      <xdr:colOff>133350</xdr:colOff>
      <xdr:row>90</xdr:row>
      <xdr:rowOff>1905</xdr:rowOff>
    </xdr:to>
    <xdr:cxnSp macro="">
      <xdr:nvCxnSpPr>
        <xdr:cNvPr id="186" name="直線コネクタ 185"/>
        <xdr:cNvCxnSpPr/>
      </xdr:nvCxnSpPr>
      <xdr:spPr>
        <a:xfrm flipV="1">
          <a:off x="4953000" y="13888085"/>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145415</xdr:rowOff>
    </xdr:from>
    <xdr:ext cx="762000" cy="256540"/>
    <xdr:sp macro="" textlink="">
      <xdr:nvSpPr>
        <xdr:cNvPr id="187" name="人件費・物件費等の状況最小値テキスト"/>
        <xdr:cNvSpPr txBox="1"/>
      </xdr:nvSpPr>
      <xdr:spPr>
        <a:xfrm>
          <a:off x="5041900" y="154044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260,703</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1905</xdr:rowOff>
    </xdr:from>
    <xdr:to>
      <xdr:col>24</xdr:col>
      <xdr:colOff>12700</xdr:colOff>
      <xdr:row>90</xdr:row>
      <xdr:rowOff>1905</xdr:rowOff>
    </xdr:to>
    <xdr:cxnSp macro="">
      <xdr:nvCxnSpPr>
        <xdr:cNvPr id="188" name="直線コネクタ 187"/>
        <xdr:cNvCxnSpPr/>
      </xdr:nvCxnSpPr>
      <xdr:spPr>
        <a:xfrm>
          <a:off x="4864100" y="1543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86995</xdr:rowOff>
    </xdr:from>
    <xdr:ext cx="762000" cy="256540"/>
    <xdr:sp macro="" textlink="">
      <xdr:nvSpPr>
        <xdr:cNvPr id="189" name="人件費・物件費等の状況最大値テキスト"/>
        <xdr:cNvSpPr txBox="1"/>
      </xdr:nvSpPr>
      <xdr:spPr>
        <a:xfrm>
          <a:off x="5041900" y="136315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100,740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635</xdr:rowOff>
    </xdr:from>
    <xdr:to>
      <xdr:col>24</xdr:col>
      <xdr:colOff>12700</xdr:colOff>
      <xdr:row>81</xdr:row>
      <xdr:rowOff>635</xdr:rowOff>
    </xdr:to>
    <xdr:cxnSp macro="">
      <xdr:nvCxnSpPr>
        <xdr:cNvPr id="190" name="直線コネクタ 189"/>
        <xdr:cNvCxnSpPr/>
      </xdr:nvCxnSpPr>
      <xdr:spPr>
        <a:xfrm>
          <a:off x="4864100" y="1388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6350</xdr:rowOff>
    </xdr:from>
    <xdr:to>
      <xdr:col>23</xdr:col>
      <xdr:colOff>133350</xdr:colOff>
      <xdr:row>85</xdr:row>
      <xdr:rowOff>74930</xdr:rowOff>
    </xdr:to>
    <xdr:cxnSp macro="">
      <xdr:nvCxnSpPr>
        <xdr:cNvPr id="191" name="直線コネクタ 190"/>
        <xdr:cNvCxnSpPr/>
      </xdr:nvCxnSpPr>
      <xdr:spPr>
        <a:xfrm>
          <a:off x="4114800" y="145796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52070</xdr:rowOff>
    </xdr:from>
    <xdr:ext cx="762000" cy="256540"/>
    <xdr:sp macro="" textlink="">
      <xdr:nvSpPr>
        <xdr:cNvPr id="192" name="人件費・物件費等の状況平均値テキスト"/>
        <xdr:cNvSpPr txBox="1"/>
      </xdr:nvSpPr>
      <xdr:spPr>
        <a:xfrm>
          <a:off x="5041900" y="1411097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34925</xdr:rowOff>
    </xdr:from>
    <xdr:to>
      <xdr:col>23</xdr:col>
      <xdr:colOff>184150</xdr:colOff>
      <xdr:row>83</xdr:row>
      <xdr:rowOff>136525</xdr:rowOff>
    </xdr:to>
    <xdr:sp macro="" textlink="">
      <xdr:nvSpPr>
        <xdr:cNvPr id="193" name="フローチャート: 判断 192"/>
        <xdr:cNvSpPr/>
      </xdr:nvSpPr>
      <xdr:spPr>
        <a:xfrm>
          <a:off x="49022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113665</xdr:rowOff>
    </xdr:from>
    <xdr:to>
      <xdr:col>19</xdr:col>
      <xdr:colOff>133350</xdr:colOff>
      <xdr:row>85</xdr:row>
      <xdr:rowOff>6350</xdr:rowOff>
    </xdr:to>
    <xdr:cxnSp macro="">
      <xdr:nvCxnSpPr>
        <xdr:cNvPr id="194" name="直線コネクタ 193"/>
        <xdr:cNvCxnSpPr/>
      </xdr:nvCxnSpPr>
      <xdr:spPr>
        <a:xfrm>
          <a:off x="3225800" y="1451546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139700</xdr:rowOff>
    </xdr:from>
    <xdr:to>
      <xdr:col>19</xdr:col>
      <xdr:colOff>184150</xdr:colOff>
      <xdr:row>84</xdr:row>
      <xdr:rowOff>69850</xdr:rowOff>
    </xdr:to>
    <xdr:sp macro="" textlink="">
      <xdr:nvSpPr>
        <xdr:cNvPr id="195" name="フローチャート: 判断 194"/>
        <xdr:cNvSpPr/>
      </xdr:nvSpPr>
      <xdr:spPr>
        <a:xfrm>
          <a:off x="40640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80010</xdr:rowOff>
    </xdr:from>
    <xdr:ext cx="736600" cy="259080"/>
    <xdr:sp macro="" textlink="">
      <xdr:nvSpPr>
        <xdr:cNvPr id="196" name="テキスト ボックス 195"/>
        <xdr:cNvSpPr txBox="1"/>
      </xdr:nvSpPr>
      <xdr:spPr>
        <a:xfrm>
          <a:off x="3733800" y="14138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93345</xdr:rowOff>
    </xdr:from>
    <xdr:to>
      <xdr:col>15</xdr:col>
      <xdr:colOff>82550</xdr:colOff>
      <xdr:row>84</xdr:row>
      <xdr:rowOff>113665</xdr:rowOff>
    </xdr:to>
    <xdr:cxnSp macro="">
      <xdr:nvCxnSpPr>
        <xdr:cNvPr id="197" name="直線コネクタ 196"/>
        <xdr:cNvCxnSpPr/>
      </xdr:nvCxnSpPr>
      <xdr:spPr>
        <a:xfrm>
          <a:off x="2336800" y="144951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13335</xdr:rowOff>
    </xdr:from>
    <xdr:to>
      <xdr:col>15</xdr:col>
      <xdr:colOff>133350</xdr:colOff>
      <xdr:row>83</xdr:row>
      <xdr:rowOff>114935</xdr:rowOff>
    </xdr:to>
    <xdr:sp macro="" textlink="">
      <xdr:nvSpPr>
        <xdr:cNvPr id="198" name="フローチャート: 判断 197"/>
        <xdr:cNvSpPr/>
      </xdr:nvSpPr>
      <xdr:spPr>
        <a:xfrm>
          <a:off x="3175000" y="142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125095</xdr:rowOff>
    </xdr:from>
    <xdr:ext cx="762000" cy="258445"/>
    <xdr:sp macro="" textlink="">
      <xdr:nvSpPr>
        <xdr:cNvPr id="199" name="テキスト ボックス 198"/>
        <xdr:cNvSpPr txBox="1"/>
      </xdr:nvSpPr>
      <xdr:spPr>
        <a:xfrm>
          <a:off x="2844800" y="1401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71120</xdr:rowOff>
    </xdr:from>
    <xdr:to>
      <xdr:col>11</xdr:col>
      <xdr:colOff>31750</xdr:colOff>
      <xdr:row>84</xdr:row>
      <xdr:rowOff>93345</xdr:rowOff>
    </xdr:to>
    <xdr:cxnSp macro="">
      <xdr:nvCxnSpPr>
        <xdr:cNvPr id="200" name="直線コネクタ 199"/>
        <xdr:cNvCxnSpPr/>
      </xdr:nvCxnSpPr>
      <xdr:spPr>
        <a:xfrm>
          <a:off x="1447800" y="144729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144145</xdr:rowOff>
    </xdr:from>
    <xdr:to>
      <xdr:col>11</xdr:col>
      <xdr:colOff>82550</xdr:colOff>
      <xdr:row>83</xdr:row>
      <xdr:rowOff>74930</xdr:rowOff>
    </xdr:to>
    <xdr:sp macro="" textlink="">
      <xdr:nvSpPr>
        <xdr:cNvPr id="201" name="フローチャート: 判断 200"/>
        <xdr:cNvSpPr/>
      </xdr:nvSpPr>
      <xdr:spPr>
        <a:xfrm>
          <a:off x="22860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84455</xdr:rowOff>
    </xdr:from>
    <xdr:ext cx="762000" cy="259080"/>
    <xdr:sp macro="" textlink="">
      <xdr:nvSpPr>
        <xdr:cNvPr id="202" name="テキスト ボックス 201"/>
        <xdr:cNvSpPr txBox="1"/>
      </xdr:nvSpPr>
      <xdr:spPr>
        <a:xfrm>
          <a:off x="1955800" y="1397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138430</xdr:rowOff>
    </xdr:from>
    <xdr:to>
      <xdr:col>7</xdr:col>
      <xdr:colOff>31750</xdr:colOff>
      <xdr:row>83</xdr:row>
      <xdr:rowOff>68580</xdr:rowOff>
    </xdr:to>
    <xdr:sp macro="" textlink="">
      <xdr:nvSpPr>
        <xdr:cNvPr id="203" name="フローチャート: 判断 202"/>
        <xdr:cNvSpPr/>
      </xdr:nvSpPr>
      <xdr:spPr>
        <a:xfrm>
          <a:off x="13970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78740</xdr:rowOff>
    </xdr:from>
    <xdr:ext cx="762000" cy="259080"/>
    <xdr:sp macro="" textlink="">
      <xdr:nvSpPr>
        <xdr:cNvPr id="204" name="テキスト ボックス 203"/>
        <xdr:cNvSpPr txBox="1"/>
      </xdr:nvSpPr>
      <xdr:spPr>
        <a:xfrm>
          <a:off x="1066800" y="1396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85</xdr:row>
      <xdr:rowOff>24130</xdr:rowOff>
    </xdr:from>
    <xdr:to>
      <xdr:col>23</xdr:col>
      <xdr:colOff>184150</xdr:colOff>
      <xdr:row>85</xdr:row>
      <xdr:rowOff>125730</xdr:rowOff>
    </xdr:to>
    <xdr:sp macro="" textlink="">
      <xdr:nvSpPr>
        <xdr:cNvPr id="210" name="楕円 209"/>
        <xdr:cNvSpPr/>
      </xdr:nvSpPr>
      <xdr:spPr>
        <a:xfrm>
          <a:off x="49022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167640</xdr:rowOff>
    </xdr:from>
    <xdr:ext cx="762000" cy="256540"/>
    <xdr:sp macro="" textlink="">
      <xdr:nvSpPr>
        <xdr:cNvPr id="211" name="人件費・物件費等の状況該当値テキスト"/>
        <xdr:cNvSpPr txBox="1"/>
      </xdr:nvSpPr>
      <xdr:spPr>
        <a:xfrm>
          <a:off x="5041900" y="14569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179,450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127000</xdr:rowOff>
    </xdr:from>
    <xdr:to>
      <xdr:col>19</xdr:col>
      <xdr:colOff>184150</xdr:colOff>
      <xdr:row>85</xdr:row>
      <xdr:rowOff>57150</xdr:rowOff>
    </xdr:to>
    <xdr:sp macro="" textlink="">
      <xdr:nvSpPr>
        <xdr:cNvPr id="212" name="楕円 211"/>
        <xdr:cNvSpPr/>
      </xdr:nvSpPr>
      <xdr:spPr>
        <a:xfrm>
          <a:off x="40640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41910</xdr:rowOff>
    </xdr:from>
    <xdr:ext cx="736600" cy="256540"/>
    <xdr:sp macro="" textlink="">
      <xdr:nvSpPr>
        <xdr:cNvPr id="213" name="テキスト ボックス 212"/>
        <xdr:cNvSpPr txBox="1"/>
      </xdr:nvSpPr>
      <xdr:spPr>
        <a:xfrm>
          <a:off x="3733800" y="146151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172,363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63500</xdr:rowOff>
    </xdr:from>
    <xdr:to>
      <xdr:col>15</xdr:col>
      <xdr:colOff>133350</xdr:colOff>
      <xdr:row>84</xdr:row>
      <xdr:rowOff>164465</xdr:rowOff>
    </xdr:to>
    <xdr:sp macro="" textlink="">
      <xdr:nvSpPr>
        <xdr:cNvPr id="214" name="楕円 213"/>
        <xdr:cNvSpPr/>
      </xdr:nvSpPr>
      <xdr:spPr>
        <a:xfrm>
          <a:off x="3175000" y="14465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149225</xdr:rowOff>
    </xdr:from>
    <xdr:ext cx="762000" cy="259080"/>
    <xdr:sp macro="" textlink="">
      <xdr:nvSpPr>
        <xdr:cNvPr id="215" name="テキスト ボックス 214"/>
        <xdr:cNvSpPr txBox="1"/>
      </xdr:nvSpPr>
      <xdr:spPr>
        <a:xfrm>
          <a:off x="2844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165,728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42545</xdr:rowOff>
    </xdr:from>
    <xdr:to>
      <xdr:col>11</xdr:col>
      <xdr:colOff>82550</xdr:colOff>
      <xdr:row>84</xdr:row>
      <xdr:rowOff>144145</xdr:rowOff>
    </xdr:to>
    <xdr:sp macro="" textlink="">
      <xdr:nvSpPr>
        <xdr:cNvPr id="216" name="楕円 215"/>
        <xdr:cNvSpPr/>
      </xdr:nvSpPr>
      <xdr:spPr>
        <a:xfrm>
          <a:off x="22860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128905</xdr:rowOff>
    </xdr:from>
    <xdr:ext cx="762000" cy="259080"/>
    <xdr:sp macro="" textlink="">
      <xdr:nvSpPr>
        <xdr:cNvPr id="217" name="テキスト ボックス 216"/>
        <xdr:cNvSpPr txBox="1"/>
      </xdr:nvSpPr>
      <xdr:spPr>
        <a:xfrm>
          <a:off x="1955800" y="14530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163,606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20320</xdr:rowOff>
    </xdr:from>
    <xdr:to>
      <xdr:col>7</xdr:col>
      <xdr:colOff>31750</xdr:colOff>
      <xdr:row>84</xdr:row>
      <xdr:rowOff>121920</xdr:rowOff>
    </xdr:to>
    <xdr:sp macro="" textlink="">
      <xdr:nvSpPr>
        <xdr:cNvPr id="218" name="楕円 217"/>
        <xdr:cNvSpPr/>
      </xdr:nvSpPr>
      <xdr:spPr>
        <a:xfrm>
          <a:off x="1397000" y="144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106680</xdr:rowOff>
    </xdr:from>
    <xdr:ext cx="762000" cy="259080"/>
    <xdr:sp macro="" textlink="">
      <xdr:nvSpPr>
        <xdr:cNvPr id="219" name="テキスト ボックス 218"/>
        <xdr:cNvSpPr txBox="1"/>
      </xdr:nvSpPr>
      <xdr:spPr>
        <a:xfrm>
          <a:off x="1066800" y="1450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2" name="テキスト ボックス 221"/>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chemeClr val="tx1"/>
              </a:solidFill>
              <a:latin typeface="ＭＳ Ｐゴシック"/>
              <a:ea typeface="ＭＳ Ｐゴシック"/>
            </a:rPr>
            <a:t>前年度と同じ値となり、全国平均を下回る状況が続いているが、今後においても国家公務員の給与に関する政策や、人事院勧告等の動向を注視しつつ、給与水準の適正化に努めていく必要がある。</a:t>
          </a:r>
        </a:p>
        <a:p>
          <a:endParaRPr kumimoji="1" lang="ja-JP" altLang="en-US" sz="1300">
            <a:solidFill>
              <a:schemeClr val="tx1"/>
            </a:solidFill>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6540"/>
    <xdr:sp macro="" textlink="">
      <xdr:nvSpPr>
        <xdr:cNvPr id="236" name="テキスト ボックス 235"/>
        <xdr:cNvSpPr txBox="1"/>
      </xdr:nvSpPr>
      <xdr:spPr>
        <a:xfrm>
          <a:off x="1206500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6540"/>
    <xdr:sp macro="" textlink="">
      <xdr:nvSpPr>
        <xdr:cNvPr id="238" name="テキスト ボックス 237"/>
        <xdr:cNvSpPr txBox="1"/>
      </xdr:nvSpPr>
      <xdr:spPr>
        <a:xfrm>
          <a:off x="1206500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46" name="テキスト ボックス 245"/>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97790</xdr:rowOff>
    </xdr:from>
    <xdr:to>
      <xdr:col>81</xdr:col>
      <xdr:colOff>44450</xdr:colOff>
      <xdr:row>88</xdr:row>
      <xdr:rowOff>107315</xdr:rowOff>
    </xdr:to>
    <xdr:cxnSp macro="">
      <xdr:nvCxnSpPr>
        <xdr:cNvPr id="248" name="直線コネクタ 247"/>
        <xdr:cNvCxnSpPr/>
      </xdr:nvCxnSpPr>
      <xdr:spPr>
        <a:xfrm flipV="1">
          <a:off x="17018000" y="1381379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79375</xdr:rowOff>
    </xdr:from>
    <xdr:ext cx="762000" cy="258445"/>
    <xdr:sp macro="" textlink="">
      <xdr:nvSpPr>
        <xdr:cNvPr id="249" name="給与水準   （国との比較）最小値テキスト"/>
        <xdr:cNvSpPr txBox="1"/>
      </xdr:nvSpPr>
      <xdr:spPr>
        <a:xfrm>
          <a:off x="17106900" y="15166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107315</xdr:rowOff>
    </xdr:from>
    <xdr:to>
      <xdr:col>81</xdr:col>
      <xdr:colOff>133350</xdr:colOff>
      <xdr:row>88</xdr:row>
      <xdr:rowOff>107315</xdr:rowOff>
    </xdr:to>
    <xdr:cxnSp macro="">
      <xdr:nvCxnSpPr>
        <xdr:cNvPr id="250" name="直線コネクタ 249"/>
        <xdr:cNvCxnSpPr/>
      </xdr:nvCxnSpPr>
      <xdr:spPr>
        <a:xfrm>
          <a:off x="16929100" y="1519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12700</xdr:rowOff>
    </xdr:from>
    <xdr:ext cx="762000" cy="259080"/>
    <xdr:sp macro="" textlink="">
      <xdr:nvSpPr>
        <xdr:cNvPr id="251" name="給与水準   （国との比較）最大値テキスト"/>
        <xdr:cNvSpPr txBox="1"/>
      </xdr:nvSpPr>
      <xdr:spPr>
        <a:xfrm>
          <a:off x="17106900" y="1355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97790</xdr:rowOff>
    </xdr:from>
    <xdr:to>
      <xdr:col>81</xdr:col>
      <xdr:colOff>133350</xdr:colOff>
      <xdr:row>80</xdr:row>
      <xdr:rowOff>97790</xdr:rowOff>
    </xdr:to>
    <xdr:cxnSp macro="">
      <xdr:nvCxnSpPr>
        <xdr:cNvPr id="252" name="直線コネクタ 251"/>
        <xdr:cNvCxnSpPr/>
      </xdr:nvCxnSpPr>
      <xdr:spPr>
        <a:xfrm>
          <a:off x="16929100" y="1381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42545</xdr:rowOff>
    </xdr:from>
    <xdr:to>
      <xdr:col>81</xdr:col>
      <xdr:colOff>44450</xdr:colOff>
      <xdr:row>84</xdr:row>
      <xdr:rowOff>42545</xdr:rowOff>
    </xdr:to>
    <xdr:cxnSp macro="">
      <xdr:nvCxnSpPr>
        <xdr:cNvPr id="253" name="直線コネクタ 252"/>
        <xdr:cNvCxnSpPr/>
      </xdr:nvCxnSpPr>
      <xdr:spPr>
        <a:xfrm>
          <a:off x="16179800" y="144443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57150</xdr:rowOff>
    </xdr:from>
    <xdr:ext cx="762000" cy="259080"/>
    <xdr:sp macro="" textlink="">
      <xdr:nvSpPr>
        <xdr:cNvPr id="254" name="給与水準   （国との比較）平均値テキスト"/>
        <xdr:cNvSpPr txBox="1"/>
      </xdr:nvSpPr>
      <xdr:spPr>
        <a:xfrm>
          <a:off x="17106900" y="14458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85090</xdr:rowOff>
    </xdr:from>
    <xdr:to>
      <xdr:col>81</xdr:col>
      <xdr:colOff>95250</xdr:colOff>
      <xdr:row>85</xdr:row>
      <xdr:rowOff>15240</xdr:rowOff>
    </xdr:to>
    <xdr:sp macro="" textlink="">
      <xdr:nvSpPr>
        <xdr:cNvPr id="255" name="フローチャート: 判断 254"/>
        <xdr:cNvSpPr/>
      </xdr:nvSpPr>
      <xdr:spPr>
        <a:xfrm>
          <a:off x="169672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42545</xdr:rowOff>
    </xdr:from>
    <xdr:to>
      <xdr:col>77</xdr:col>
      <xdr:colOff>44450</xdr:colOff>
      <xdr:row>84</xdr:row>
      <xdr:rowOff>55880</xdr:rowOff>
    </xdr:to>
    <xdr:cxnSp macro="">
      <xdr:nvCxnSpPr>
        <xdr:cNvPr id="256" name="直線コネクタ 255"/>
        <xdr:cNvCxnSpPr/>
      </xdr:nvCxnSpPr>
      <xdr:spPr>
        <a:xfrm flipV="1">
          <a:off x="15290800" y="144443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18415</xdr:rowOff>
    </xdr:from>
    <xdr:to>
      <xdr:col>77</xdr:col>
      <xdr:colOff>95250</xdr:colOff>
      <xdr:row>84</xdr:row>
      <xdr:rowOff>120650</xdr:rowOff>
    </xdr:to>
    <xdr:sp macro="" textlink="">
      <xdr:nvSpPr>
        <xdr:cNvPr id="257" name="フローチャート: 判断 256"/>
        <xdr:cNvSpPr/>
      </xdr:nvSpPr>
      <xdr:spPr>
        <a:xfrm>
          <a:off x="16129000" y="14420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104775</xdr:rowOff>
    </xdr:from>
    <xdr:ext cx="736600" cy="259080"/>
    <xdr:sp macro="" textlink="">
      <xdr:nvSpPr>
        <xdr:cNvPr id="258" name="テキスト ボックス 257"/>
        <xdr:cNvSpPr txBox="1"/>
      </xdr:nvSpPr>
      <xdr:spPr>
        <a:xfrm>
          <a:off x="15798800" y="14506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55880</xdr:rowOff>
    </xdr:from>
    <xdr:to>
      <xdr:col>72</xdr:col>
      <xdr:colOff>203200</xdr:colOff>
      <xdr:row>84</xdr:row>
      <xdr:rowOff>135890</xdr:rowOff>
    </xdr:to>
    <xdr:cxnSp macro="">
      <xdr:nvCxnSpPr>
        <xdr:cNvPr id="259" name="直線コネクタ 258"/>
        <xdr:cNvCxnSpPr/>
      </xdr:nvCxnSpPr>
      <xdr:spPr>
        <a:xfrm flipV="1">
          <a:off x="14401800" y="1445768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0" name="フローチャート: 判断 259"/>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118110</xdr:rowOff>
    </xdr:from>
    <xdr:ext cx="762000" cy="259080"/>
    <xdr:sp macro="" textlink="">
      <xdr:nvSpPr>
        <xdr:cNvPr id="261" name="テキスト ボックス 260"/>
        <xdr:cNvSpPr txBox="1"/>
      </xdr:nvSpPr>
      <xdr:spPr>
        <a:xfrm>
          <a:off x="14909800" y="1451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109220</xdr:rowOff>
    </xdr:from>
    <xdr:to>
      <xdr:col>68</xdr:col>
      <xdr:colOff>152400</xdr:colOff>
      <xdr:row>84</xdr:row>
      <xdr:rowOff>135890</xdr:rowOff>
    </xdr:to>
    <xdr:cxnSp macro="">
      <xdr:nvCxnSpPr>
        <xdr:cNvPr id="262" name="直線コネクタ 261"/>
        <xdr:cNvCxnSpPr/>
      </xdr:nvCxnSpPr>
      <xdr:spPr>
        <a:xfrm>
          <a:off x="13512800" y="145110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5080</xdr:rowOff>
    </xdr:from>
    <xdr:to>
      <xdr:col>68</xdr:col>
      <xdr:colOff>203200</xdr:colOff>
      <xdr:row>84</xdr:row>
      <xdr:rowOff>106680</xdr:rowOff>
    </xdr:to>
    <xdr:sp macro="" textlink="">
      <xdr:nvSpPr>
        <xdr:cNvPr id="263" name="フローチャート: 判断 262"/>
        <xdr:cNvSpPr/>
      </xdr:nvSpPr>
      <xdr:spPr>
        <a:xfrm>
          <a:off x="14351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116840</xdr:rowOff>
    </xdr:from>
    <xdr:ext cx="762000" cy="259080"/>
    <xdr:sp macro="" textlink="">
      <xdr:nvSpPr>
        <xdr:cNvPr id="264" name="テキスト ボックス 263"/>
        <xdr:cNvSpPr txBox="1"/>
      </xdr:nvSpPr>
      <xdr:spPr>
        <a:xfrm>
          <a:off x="14020800" y="1417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5080</xdr:rowOff>
    </xdr:from>
    <xdr:to>
      <xdr:col>64</xdr:col>
      <xdr:colOff>152400</xdr:colOff>
      <xdr:row>84</xdr:row>
      <xdr:rowOff>106680</xdr:rowOff>
    </xdr:to>
    <xdr:sp macro="" textlink="">
      <xdr:nvSpPr>
        <xdr:cNvPr id="265" name="フローチャート: 判断 264"/>
        <xdr:cNvSpPr/>
      </xdr:nvSpPr>
      <xdr:spPr>
        <a:xfrm>
          <a:off x="13462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116840</xdr:rowOff>
    </xdr:from>
    <xdr:ext cx="762000" cy="259080"/>
    <xdr:sp macro="" textlink="">
      <xdr:nvSpPr>
        <xdr:cNvPr id="266" name="テキスト ボックス 265"/>
        <xdr:cNvSpPr txBox="1"/>
      </xdr:nvSpPr>
      <xdr:spPr>
        <a:xfrm>
          <a:off x="13131800" y="1417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163195</xdr:rowOff>
    </xdr:from>
    <xdr:to>
      <xdr:col>81</xdr:col>
      <xdr:colOff>95250</xdr:colOff>
      <xdr:row>84</xdr:row>
      <xdr:rowOff>93345</xdr:rowOff>
    </xdr:to>
    <xdr:sp macro="" textlink="">
      <xdr:nvSpPr>
        <xdr:cNvPr id="272" name="楕円 271"/>
        <xdr:cNvSpPr/>
      </xdr:nvSpPr>
      <xdr:spPr>
        <a:xfrm>
          <a:off x="169672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8255</xdr:rowOff>
    </xdr:from>
    <xdr:ext cx="762000" cy="256540"/>
    <xdr:sp macro="" textlink="">
      <xdr:nvSpPr>
        <xdr:cNvPr id="273" name="給与水準   （国との比較）該当値テキスト"/>
        <xdr:cNvSpPr txBox="1"/>
      </xdr:nvSpPr>
      <xdr:spPr>
        <a:xfrm>
          <a:off x="17106900" y="142386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163195</xdr:rowOff>
    </xdr:from>
    <xdr:to>
      <xdr:col>77</xdr:col>
      <xdr:colOff>95250</xdr:colOff>
      <xdr:row>84</xdr:row>
      <xdr:rowOff>93345</xdr:rowOff>
    </xdr:to>
    <xdr:sp macro="" textlink="">
      <xdr:nvSpPr>
        <xdr:cNvPr id="274" name="楕円 273"/>
        <xdr:cNvSpPr/>
      </xdr:nvSpPr>
      <xdr:spPr>
        <a:xfrm>
          <a:off x="161290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103505</xdr:rowOff>
    </xdr:from>
    <xdr:ext cx="736600" cy="259080"/>
    <xdr:sp macro="" textlink="">
      <xdr:nvSpPr>
        <xdr:cNvPr id="275" name="テキスト ボックス 274"/>
        <xdr:cNvSpPr txBox="1"/>
      </xdr:nvSpPr>
      <xdr:spPr>
        <a:xfrm>
          <a:off x="15798800" y="1416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5080</xdr:rowOff>
    </xdr:from>
    <xdr:to>
      <xdr:col>73</xdr:col>
      <xdr:colOff>44450</xdr:colOff>
      <xdr:row>84</xdr:row>
      <xdr:rowOff>106680</xdr:rowOff>
    </xdr:to>
    <xdr:sp macro="" textlink="">
      <xdr:nvSpPr>
        <xdr:cNvPr id="276" name="楕円 275"/>
        <xdr:cNvSpPr/>
      </xdr:nvSpPr>
      <xdr:spPr>
        <a:xfrm>
          <a:off x="15240000" y="144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116840</xdr:rowOff>
    </xdr:from>
    <xdr:ext cx="762000" cy="259080"/>
    <xdr:sp macro="" textlink="">
      <xdr:nvSpPr>
        <xdr:cNvPr id="277" name="テキスト ボックス 276"/>
        <xdr:cNvSpPr txBox="1"/>
      </xdr:nvSpPr>
      <xdr:spPr>
        <a:xfrm>
          <a:off x="14909800" y="1417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85090</xdr:rowOff>
    </xdr:from>
    <xdr:to>
      <xdr:col>68</xdr:col>
      <xdr:colOff>203200</xdr:colOff>
      <xdr:row>85</xdr:row>
      <xdr:rowOff>15240</xdr:rowOff>
    </xdr:to>
    <xdr:sp macro="" textlink="">
      <xdr:nvSpPr>
        <xdr:cNvPr id="278" name="楕円 277"/>
        <xdr:cNvSpPr/>
      </xdr:nvSpPr>
      <xdr:spPr>
        <a:xfrm>
          <a:off x="14351000" y="14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0</xdr:rowOff>
    </xdr:from>
    <xdr:ext cx="762000" cy="259080"/>
    <xdr:sp macro="" textlink="">
      <xdr:nvSpPr>
        <xdr:cNvPr id="279" name="テキスト ボックス 278"/>
        <xdr:cNvSpPr txBox="1"/>
      </xdr:nvSpPr>
      <xdr:spPr>
        <a:xfrm>
          <a:off x="14020800" y="1457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58420</xdr:rowOff>
    </xdr:from>
    <xdr:to>
      <xdr:col>64</xdr:col>
      <xdr:colOff>152400</xdr:colOff>
      <xdr:row>84</xdr:row>
      <xdr:rowOff>160020</xdr:rowOff>
    </xdr:to>
    <xdr:sp macro="" textlink="">
      <xdr:nvSpPr>
        <xdr:cNvPr id="280" name="楕円 279"/>
        <xdr:cNvSpPr/>
      </xdr:nvSpPr>
      <xdr:spPr>
        <a:xfrm>
          <a:off x="13462000" y="14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144780</xdr:rowOff>
    </xdr:from>
    <xdr:ext cx="762000" cy="256540"/>
    <xdr:sp macro="" textlink="">
      <xdr:nvSpPr>
        <xdr:cNvPr id="281" name="テキスト ボックス 280"/>
        <xdr:cNvSpPr txBox="1"/>
      </xdr:nvSpPr>
      <xdr:spPr>
        <a:xfrm>
          <a:off x="13131800" y="14546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83" name="テキスト ボックス 282"/>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6235"/>
    <xdr:sp macro="" textlink="">
      <xdr:nvSpPr>
        <xdr:cNvPr id="284" name="テキスト ボックス 283"/>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広大な行政面積を有し、保育所等の公共施設も点在していることから、人口千人あたりの職員数については全国平均・県平均より高い状況で推移している。令和３年４月1日時点の正規職員数は前年度と比較し11</a:t>
          </a:r>
          <a:r>
            <a:rPr kumimoji="1" lang="ja-JP" altLang="en-US" sz="1300">
              <a:solidFill>
                <a:schemeClr val="tx1"/>
              </a:solidFill>
              <a:latin typeface="ＭＳ Ｐゴシック"/>
              <a:ea typeface="ＭＳ Ｐゴシック"/>
            </a:rPr>
            <a:t>人減</a:t>
          </a:r>
          <a:r>
            <a:rPr kumimoji="1" lang="ja-JP" altLang="en-US" sz="1300">
              <a:latin typeface="ＭＳ Ｐゴシック"/>
              <a:ea typeface="ＭＳ Ｐゴシック"/>
            </a:rPr>
            <a:t>となっているが今後も住民サービスの維持に配慮しつつ、既存施設の統廃合や業務の民間委託等を積極的に進めるとともに、今後の定年延長制度に対応しながら、総人件費を意識した定員管理を行っていくことが重要であ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297" name="テキスト ボックス 296"/>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98" name="直線コネクタ 29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299" name="テキスト ボックス 29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0" name="直線コネクタ 29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1" name="テキスト ボックス 30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3" name="テキスト ボックス 30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4" name="直線コネクタ 30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6540"/>
    <xdr:sp macro="" textlink="">
      <xdr:nvSpPr>
        <xdr:cNvPr id="305" name="テキスト ボックス 304"/>
        <xdr:cNvSpPr txBox="1"/>
      </xdr:nvSpPr>
      <xdr:spPr>
        <a:xfrm>
          <a:off x="1206500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6" name="直線コネクタ 30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6540"/>
    <xdr:sp macro="" textlink="">
      <xdr:nvSpPr>
        <xdr:cNvPr id="307" name="テキスト ボックス 306"/>
        <xdr:cNvSpPr txBox="1"/>
      </xdr:nvSpPr>
      <xdr:spPr>
        <a:xfrm>
          <a:off x="1206500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24130</xdr:rowOff>
    </xdr:from>
    <xdr:to>
      <xdr:col>81</xdr:col>
      <xdr:colOff>44450</xdr:colOff>
      <xdr:row>67</xdr:row>
      <xdr:rowOff>81915</xdr:rowOff>
    </xdr:to>
    <xdr:cxnSp macro="">
      <xdr:nvCxnSpPr>
        <xdr:cNvPr id="311" name="直線コネクタ 310"/>
        <xdr:cNvCxnSpPr/>
      </xdr:nvCxnSpPr>
      <xdr:spPr>
        <a:xfrm flipV="1">
          <a:off x="17018000" y="10139680"/>
          <a:ext cx="0" cy="1429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53975</xdr:rowOff>
    </xdr:from>
    <xdr:ext cx="762000" cy="256540"/>
    <xdr:sp macro="" textlink="">
      <xdr:nvSpPr>
        <xdr:cNvPr id="312" name="定員管理の状況最小値テキスト"/>
        <xdr:cNvSpPr txBox="1"/>
      </xdr:nvSpPr>
      <xdr:spPr>
        <a:xfrm>
          <a:off x="17106900" y="115411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81915</xdr:rowOff>
    </xdr:from>
    <xdr:to>
      <xdr:col>81</xdr:col>
      <xdr:colOff>133350</xdr:colOff>
      <xdr:row>67</xdr:row>
      <xdr:rowOff>81915</xdr:rowOff>
    </xdr:to>
    <xdr:cxnSp macro="">
      <xdr:nvCxnSpPr>
        <xdr:cNvPr id="313" name="直線コネクタ 312"/>
        <xdr:cNvCxnSpPr/>
      </xdr:nvCxnSpPr>
      <xdr:spPr>
        <a:xfrm>
          <a:off x="16929100" y="1156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110490</xdr:rowOff>
    </xdr:from>
    <xdr:ext cx="762000" cy="256540"/>
    <xdr:sp macro="" textlink="">
      <xdr:nvSpPr>
        <xdr:cNvPr id="314" name="定員管理の状況最大値テキスト"/>
        <xdr:cNvSpPr txBox="1"/>
      </xdr:nvSpPr>
      <xdr:spPr>
        <a:xfrm>
          <a:off x="17106900" y="98831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24130</xdr:rowOff>
    </xdr:from>
    <xdr:to>
      <xdr:col>81</xdr:col>
      <xdr:colOff>133350</xdr:colOff>
      <xdr:row>59</xdr:row>
      <xdr:rowOff>24130</xdr:rowOff>
    </xdr:to>
    <xdr:cxnSp macro="">
      <xdr:nvCxnSpPr>
        <xdr:cNvPr id="315" name="直線コネクタ 314"/>
        <xdr:cNvCxnSpPr/>
      </xdr:nvCxnSpPr>
      <xdr:spPr>
        <a:xfrm>
          <a:off x="16929100" y="1013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109220</xdr:rowOff>
    </xdr:from>
    <xdr:to>
      <xdr:col>81</xdr:col>
      <xdr:colOff>44450</xdr:colOff>
      <xdr:row>66</xdr:row>
      <xdr:rowOff>140970</xdr:rowOff>
    </xdr:to>
    <xdr:cxnSp macro="">
      <xdr:nvCxnSpPr>
        <xdr:cNvPr id="316" name="直線コネクタ 315"/>
        <xdr:cNvCxnSpPr/>
      </xdr:nvCxnSpPr>
      <xdr:spPr>
        <a:xfrm>
          <a:off x="16179800" y="114249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30480</xdr:rowOff>
    </xdr:from>
    <xdr:ext cx="762000" cy="256540"/>
    <xdr:sp macro="" textlink="">
      <xdr:nvSpPr>
        <xdr:cNvPr id="317" name="定員管理の状況平均値テキスト"/>
        <xdr:cNvSpPr txBox="1"/>
      </xdr:nvSpPr>
      <xdr:spPr>
        <a:xfrm>
          <a:off x="17106900" y="1048893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13970</xdr:rowOff>
    </xdr:from>
    <xdr:to>
      <xdr:col>81</xdr:col>
      <xdr:colOff>95250</xdr:colOff>
      <xdr:row>62</xdr:row>
      <xdr:rowOff>115570</xdr:rowOff>
    </xdr:to>
    <xdr:sp macro="" textlink="">
      <xdr:nvSpPr>
        <xdr:cNvPr id="318" name="フローチャート: 判断 317"/>
        <xdr:cNvSpPr/>
      </xdr:nvSpPr>
      <xdr:spPr>
        <a:xfrm>
          <a:off x="169672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109220</xdr:rowOff>
    </xdr:from>
    <xdr:to>
      <xdr:col>77</xdr:col>
      <xdr:colOff>44450</xdr:colOff>
      <xdr:row>66</xdr:row>
      <xdr:rowOff>116840</xdr:rowOff>
    </xdr:to>
    <xdr:cxnSp macro="">
      <xdr:nvCxnSpPr>
        <xdr:cNvPr id="319" name="直線コネクタ 318"/>
        <xdr:cNvCxnSpPr/>
      </xdr:nvCxnSpPr>
      <xdr:spPr>
        <a:xfrm flipV="1">
          <a:off x="15290800" y="114249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154940</xdr:rowOff>
    </xdr:from>
    <xdr:to>
      <xdr:col>77</xdr:col>
      <xdr:colOff>95250</xdr:colOff>
      <xdr:row>63</xdr:row>
      <xdr:rowOff>84455</xdr:rowOff>
    </xdr:to>
    <xdr:sp macro="" textlink="">
      <xdr:nvSpPr>
        <xdr:cNvPr id="320" name="フローチャート: 判断 319"/>
        <xdr:cNvSpPr/>
      </xdr:nvSpPr>
      <xdr:spPr>
        <a:xfrm>
          <a:off x="16129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94615</xdr:rowOff>
    </xdr:from>
    <xdr:ext cx="736600" cy="259080"/>
    <xdr:sp macro="" textlink="">
      <xdr:nvSpPr>
        <xdr:cNvPr id="321" name="テキスト ボックス 320"/>
        <xdr:cNvSpPr txBox="1"/>
      </xdr:nvSpPr>
      <xdr:spPr>
        <a:xfrm>
          <a:off x="15798800" y="10553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66</xdr:row>
      <xdr:rowOff>78740</xdr:rowOff>
    </xdr:from>
    <xdr:to>
      <xdr:col>72</xdr:col>
      <xdr:colOff>203200</xdr:colOff>
      <xdr:row>66</xdr:row>
      <xdr:rowOff>116840</xdr:rowOff>
    </xdr:to>
    <xdr:cxnSp macro="">
      <xdr:nvCxnSpPr>
        <xdr:cNvPr id="322" name="直線コネクタ 321"/>
        <xdr:cNvCxnSpPr/>
      </xdr:nvCxnSpPr>
      <xdr:spPr>
        <a:xfrm>
          <a:off x="14401800" y="113944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3" name="フローチャート: 判断 322"/>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102870</xdr:rowOff>
    </xdr:from>
    <xdr:ext cx="762000" cy="259080"/>
    <xdr:sp macro="" textlink="">
      <xdr:nvSpPr>
        <xdr:cNvPr id="324" name="テキスト ボックス 323"/>
        <xdr:cNvSpPr txBox="1"/>
      </xdr:nvSpPr>
      <xdr:spPr>
        <a:xfrm>
          <a:off x="14909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66</xdr:row>
      <xdr:rowOff>78740</xdr:rowOff>
    </xdr:from>
    <xdr:to>
      <xdr:col>68</xdr:col>
      <xdr:colOff>152400</xdr:colOff>
      <xdr:row>66</xdr:row>
      <xdr:rowOff>84455</xdr:rowOff>
    </xdr:to>
    <xdr:cxnSp macro="">
      <xdr:nvCxnSpPr>
        <xdr:cNvPr id="325" name="直線コネクタ 324"/>
        <xdr:cNvCxnSpPr/>
      </xdr:nvCxnSpPr>
      <xdr:spPr>
        <a:xfrm flipV="1">
          <a:off x="13512800" y="113944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154940</xdr:rowOff>
    </xdr:from>
    <xdr:to>
      <xdr:col>68</xdr:col>
      <xdr:colOff>203200</xdr:colOff>
      <xdr:row>63</xdr:row>
      <xdr:rowOff>84455</xdr:rowOff>
    </xdr:to>
    <xdr:sp macro="" textlink="">
      <xdr:nvSpPr>
        <xdr:cNvPr id="326" name="フローチャート: 判断 325"/>
        <xdr:cNvSpPr/>
      </xdr:nvSpPr>
      <xdr:spPr>
        <a:xfrm>
          <a:off x="14351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94615</xdr:rowOff>
    </xdr:from>
    <xdr:ext cx="762000" cy="259080"/>
    <xdr:sp macro="" textlink="">
      <xdr:nvSpPr>
        <xdr:cNvPr id="327" name="テキスト ボックス 326"/>
        <xdr:cNvSpPr txBox="1"/>
      </xdr:nvSpPr>
      <xdr:spPr>
        <a:xfrm>
          <a:off x="14020800" y="1055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166370</xdr:rowOff>
    </xdr:from>
    <xdr:to>
      <xdr:col>64</xdr:col>
      <xdr:colOff>152400</xdr:colOff>
      <xdr:row>63</xdr:row>
      <xdr:rowOff>96520</xdr:rowOff>
    </xdr:to>
    <xdr:sp macro="" textlink="">
      <xdr:nvSpPr>
        <xdr:cNvPr id="328" name="フローチャート: 判断 327"/>
        <xdr:cNvSpPr/>
      </xdr:nvSpPr>
      <xdr:spPr>
        <a:xfrm>
          <a:off x="134620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106680</xdr:rowOff>
    </xdr:from>
    <xdr:ext cx="762000" cy="259080"/>
    <xdr:sp macro="" textlink="">
      <xdr:nvSpPr>
        <xdr:cNvPr id="329" name="テキスト ボックス 328"/>
        <xdr:cNvSpPr txBox="1"/>
      </xdr:nvSpPr>
      <xdr:spPr>
        <a:xfrm>
          <a:off x="13131800" y="1056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6540"/>
    <xdr:sp macro="" textlink="">
      <xdr:nvSpPr>
        <xdr:cNvPr id="330" name="テキスト ボックス 329"/>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6540"/>
    <xdr:sp macro="" textlink="">
      <xdr:nvSpPr>
        <xdr:cNvPr id="331" name="テキスト ボックス 330"/>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6540"/>
    <xdr:sp macro="" textlink="">
      <xdr:nvSpPr>
        <xdr:cNvPr id="332" name="テキスト ボックス 331"/>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33" name="テキスト ボックス 332"/>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34" name="テキスト ボックス 333"/>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66</xdr:row>
      <xdr:rowOff>90170</xdr:rowOff>
    </xdr:from>
    <xdr:to>
      <xdr:col>81</xdr:col>
      <xdr:colOff>95250</xdr:colOff>
      <xdr:row>67</xdr:row>
      <xdr:rowOff>20320</xdr:rowOff>
    </xdr:to>
    <xdr:sp macro="" textlink="">
      <xdr:nvSpPr>
        <xdr:cNvPr id="335" name="楕円 334"/>
        <xdr:cNvSpPr/>
      </xdr:nvSpPr>
      <xdr:spPr>
        <a:xfrm>
          <a:off x="16967200" y="114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157480</xdr:rowOff>
    </xdr:from>
    <xdr:ext cx="762000" cy="256540"/>
    <xdr:sp macro="" textlink="">
      <xdr:nvSpPr>
        <xdr:cNvPr id="336" name="定員管理の状況該当値テキスト"/>
        <xdr:cNvSpPr txBox="1"/>
      </xdr:nvSpPr>
      <xdr:spPr>
        <a:xfrm>
          <a:off x="17106900" y="113017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66</xdr:row>
      <xdr:rowOff>57785</xdr:rowOff>
    </xdr:from>
    <xdr:to>
      <xdr:col>77</xdr:col>
      <xdr:colOff>95250</xdr:colOff>
      <xdr:row>66</xdr:row>
      <xdr:rowOff>159385</xdr:rowOff>
    </xdr:to>
    <xdr:sp macro="" textlink="">
      <xdr:nvSpPr>
        <xdr:cNvPr id="337" name="楕円 336"/>
        <xdr:cNvSpPr/>
      </xdr:nvSpPr>
      <xdr:spPr>
        <a:xfrm>
          <a:off x="16129000" y="1137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144145</xdr:rowOff>
    </xdr:from>
    <xdr:ext cx="736600" cy="256540"/>
    <xdr:sp macro="" textlink="">
      <xdr:nvSpPr>
        <xdr:cNvPr id="338" name="テキスト ボックス 337"/>
        <xdr:cNvSpPr txBox="1"/>
      </xdr:nvSpPr>
      <xdr:spPr>
        <a:xfrm>
          <a:off x="15798800" y="1145984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66</xdr:row>
      <xdr:rowOff>66040</xdr:rowOff>
    </xdr:from>
    <xdr:to>
      <xdr:col>73</xdr:col>
      <xdr:colOff>44450</xdr:colOff>
      <xdr:row>66</xdr:row>
      <xdr:rowOff>167640</xdr:rowOff>
    </xdr:to>
    <xdr:sp macro="" textlink="">
      <xdr:nvSpPr>
        <xdr:cNvPr id="339" name="楕円 338"/>
        <xdr:cNvSpPr/>
      </xdr:nvSpPr>
      <xdr:spPr>
        <a:xfrm>
          <a:off x="15240000" y="1138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152400</xdr:rowOff>
    </xdr:from>
    <xdr:ext cx="762000" cy="259080"/>
    <xdr:sp macro="" textlink="">
      <xdr:nvSpPr>
        <xdr:cNvPr id="340" name="テキスト ボックス 339"/>
        <xdr:cNvSpPr txBox="1"/>
      </xdr:nvSpPr>
      <xdr:spPr>
        <a:xfrm>
          <a:off x="14909800" y="1146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66</xdr:row>
      <xdr:rowOff>27940</xdr:rowOff>
    </xdr:from>
    <xdr:to>
      <xdr:col>68</xdr:col>
      <xdr:colOff>203200</xdr:colOff>
      <xdr:row>66</xdr:row>
      <xdr:rowOff>129540</xdr:rowOff>
    </xdr:to>
    <xdr:sp macro="" textlink="">
      <xdr:nvSpPr>
        <xdr:cNvPr id="341" name="楕円 340"/>
        <xdr:cNvSpPr/>
      </xdr:nvSpPr>
      <xdr:spPr>
        <a:xfrm>
          <a:off x="14351000" y="1134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114300</xdr:rowOff>
    </xdr:from>
    <xdr:ext cx="762000" cy="259080"/>
    <xdr:sp macro="" textlink="">
      <xdr:nvSpPr>
        <xdr:cNvPr id="342" name="テキスト ボックス 341"/>
        <xdr:cNvSpPr txBox="1"/>
      </xdr:nvSpPr>
      <xdr:spPr>
        <a:xfrm>
          <a:off x="14020800" y="1143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66</xdr:row>
      <xdr:rowOff>33655</xdr:rowOff>
    </xdr:from>
    <xdr:to>
      <xdr:col>64</xdr:col>
      <xdr:colOff>152400</xdr:colOff>
      <xdr:row>66</xdr:row>
      <xdr:rowOff>135255</xdr:rowOff>
    </xdr:to>
    <xdr:sp macro="" textlink="">
      <xdr:nvSpPr>
        <xdr:cNvPr id="343" name="楕円 342"/>
        <xdr:cNvSpPr/>
      </xdr:nvSpPr>
      <xdr:spPr>
        <a:xfrm>
          <a:off x="13462000" y="1134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120650</xdr:rowOff>
    </xdr:from>
    <xdr:ext cx="762000" cy="256540"/>
    <xdr:sp macro="" textlink="">
      <xdr:nvSpPr>
        <xdr:cNvPr id="344" name="テキスト ボックス 343"/>
        <xdr:cNvSpPr txBox="1"/>
      </xdr:nvSpPr>
      <xdr:spPr>
        <a:xfrm>
          <a:off x="13131800" y="11436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47" name="テキスト ボックス 346"/>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事業採択過程において厳しい事業費の精査や交付税措置率の高い市債発行を行ってきた。その結果、全国平均を下回る5.0％となり類似団体平均を</a:t>
          </a:r>
          <a:r>
            <a:rPr kumimoji="1" lang="en-US" altLang="ja-JP" sz="1300">
              <a:latin typeface="ＭＳ Ｐゴシック"/>
              <a:ea typeface="ＭＳ Ｐゴシック"/>
            </a:rPr>
            <a:t>1.6</a:t>
          </a:r>
          <a:r>
            <a:rPr kumimoji="1" lang="ja-JP" altLang="en-US" sz="1300">
              <a:latin typeface="ＭＳ Ｐゴシック"/>
              <a:ea typeface="ＭＳ Ｐゴシック"/>
            </a:rPr>
            <a:t>ポイント下回った。その一方で、前年度と比べると0.1ポイント増加しておりまた、令和２年度より合併特例債の発行枠も枯渇したため不要不急の事業を精査しつつ政策効果の高いものを採択し市債発行を抑制するとともに発行に当たっては、交付税措置の手厚いものを取捨選択し、実質的な負担が増加しないように努める必要がある。</a:t>
          </a:r>
        </a:p>
      </xdr:txBody>
    </xdr:sp>
    <xdr:clientData/>
  </xdr:twoCellAnchor>
  <xdr:oneCellAnchor>
    <xdr:from>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2" name="テキスト ボックス 36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6540"/>
    <xdr:sp macro="" textlink="">
      <xdr:nvSpPr>
        <xdr:cNvPr id="364" name="テキスト ボックス 363"/>
        <xdr:cNvSpPr txBox="1"/>
      </xdr:nvSpPr>
      <xdr:spPr>
        <a:xfrm>
          <a:off x="12065000" y="708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6540"/>
    <xdr:sp macro="" textlink="">
      <xdr:nvSpPr>
        <xdr:cNvPr id="366" name="テキスト ボックス 365"/>
        <xdr:cNvSpPr txBox="1"/>
      </xdr:nvSpPr>
      <xdr:spPr>
        <a:xfrm>
          <a:off x="12065000" y="6601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68" name="テキスト ボックス 367"/>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11430</xdr:rowOff>
    </xdr:from>
    <xdr:to>
      <xdr:col>81</xdr:col>
      <xdr:colOff>44450</xdr:colOff>
      <xdr:row>45</xdr:row>
      <xdr:rowOff>71120</xdr:rowOff>
    </xdr:to>
    <xdr:cxnSp macro="">
      <xdr:nvCxnSpPr>
        <xdr:cNvPr id="371" name="直線コネクタ 370"/>
        <xdr:cNvCxnSpPr/>
      </xdr:nvCxnSpPr>
      <xdr:spPr>
        <a:xfrm flipV="1">
          <a:off x="17018000" y="6183630"/>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43180</xdr:rowOff>
    </xdr:from>
    <xdr:ext cx="762000" cy="256540"/>
    <xdr:sp macro="" textlink="">
      <xdr:nvSpPr>
        <xdr:cNvPr id="372" name="公債費負担の状況最小値テキスト"/>
        <xdr:cNvSpPr txBox="1"/>
      </xdr:nvSpPr>
      <xdr:spPr>
        <a:xfrm>
          <a:off x="17106900" y="77584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71120</xdr:rowOff>
    </xdr:from>
    <xdr:to>
      <xdr:col>81</xdr:col>
      <xdr:colOff>133350</xdr:colOff>
      <xdr:row>45</xdr:row>
      <xdr:rowOff>71120</xdr:rowOff>
    </xdr:to>
    <xdr:cxnSp macro="">
      <xdr:nvCxnSpPr>
        <xdr:cNvPr id="373" name="直線コネクタ 372"/>
        <xdr:cNvCxnSpPr/>
      </xdr:nvCxnSpPr>
      <xdr:spPr>
        <a:xfrm>
          <a:off x="16929100" y="778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97790</xdr:rowOff>
    </xdr:from>
    <xdr:ext cx="762000" cy="256540"/>
    <xdr:sp macro="" textlink="">
      <xdr:nvSpPr>
        <xdr:cNvPr id="374" name="公債費負担の状況最大値テキスト"/>
        <xdr:cNvSpPr txBox="1"/>
      </xdr:nvSpPr>
      <xdr:spPr>
        <a:xfrm>
          <a:off x="17106900" y="59270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11430</xdr:rowOff>
    </xdr:from>
    <xdr:to>
      <xdr:col>81</xdr:col>
      <xdr:colOff>133350</xdr:colOff>
      <xdr:row>36</xdr:row>
      <xdr:rowOff>11430</xdr:rowOff>
    </xdr:to>
    <xdr:cxnSp macro="">
      <xdr:nvCxnSpPr>
        <xdr:cNvPr id="375" name="直線コネクタ 374"/>
        <xdr:cNvCxnSpPr/>
      </xdr:nvCxnSpPr>
      <xdr:spPr>
        <a:xfrm>
          <a:off x="16929100" y="618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47625</xdr:rowOff>
    </xdr:from>
    <xdr:to>
      <xdr:col>81</xdr:col>
      <xdr:colOff>44450</xdr:colOff>
      <xdr:row>39</xdr:row>
      <xdr:rowOff>57150</xdr:rowOff>
    </xdr:to>
    <xdr:cxnSp macro="">
      <xdr:nvCxnSpPr>
        <xdr:cNvPr id="376" name="直線コネクタ 375"/>
        <xdr:cNvCxnSpPr/>
      </xdr:nvCxnSpPr>
      <xdr:spPr>
        <a:xfrm>
          <a:off x="16179800" y="67341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132715</xdr:rowOff>
    </xdr:from>
    <xdr:ext cx="762000" cy="256540"/>
    <xdr:sp macro="" textlink="">
      <xdr:nvSpPr>
        <xdr:cNvPr id="377" name="公債費負担の状況平均値テキスト"/>
        <xdr:cNvSpPr txBox="1"/>
      </xdr:nvSpPr>
      <xdr:spPr>
        <a:xfrm>
          <a:off x="17106900" y="681926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160655</xdr:rowOff>
    </xdr:from>
    <xdr:to>
      <xdr:col>81</xdr:col>
      <xdr:colOff>95250</xdr:colOff>
      <xdr:row>40</xdr:row>
      <xdr:rowOff>90805</xdr:rowOff>
    </xdr:to>
    <xdr:sp macro="" textlink="">
      <xdr:nvSpPr>
        <xdr:cNvPr id="378" name="フローチャート: 判断 377"/>
        <xdr:cNvSpPr/>
      </xdr:nvSpPr>
      <xdr:spPr>
        <a:xfrm>
          <a:off x="169672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47625</xdr:rowOff>
    </xdr:from>
    <xdr:to>
      <xdr:col>77</xdr:col>
      <xdr:colOff>44450</xdr:colOff>
      <xdr:row>39</xdr:row>
      <xdr:rowOff>66675</xdr:rowOff>
    </xdr:to>
    <xdr:cxnSp macro="">
      <xdr:nvCxnSpPr>
        <xdr:cNvPr id="379" name="直線コネクタ 378"/>
        <xdr:cNvCxnSpPr/>
      </xdr:nvCxnSpPr>
      <xdr:spPr>
        <a:xfrm flipV="1">
          <a:off x="15290800" y="67341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0" name="フローチャート: 判断 379"/>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162560</xdr:rowOff>
    </xdr:from>
    <xdr:ext cx="736600" cy="259080"/>
    <xdr:sp macro="" textlink="">
      <xdr:nvSpPr>
        <xdr:cNvPr id="381" name="テキスト ボックス 380"/>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66675</xdr:rowOff>
    </xdr:from>
    <xdr:to>
      <xdr:col>72</xdr:col>
      <xdr:colOff>203200</xdr:colOff>
      <xdr:row>39</xdr:row>
      <xdr:rowOff>76200</xdr:rowOff>
    </xdr:to>
    <xdr:cxnSp macro="">
      <xdr:nvCxnSpPr>
        <xdr:cNvPr id="382" name="直線コネクタ 381"/>
        <xdr:cNvCxnSpPr/>
      </xdr:nvCxnSpPr>
      <xdr:spPr>
        <a:xfrm flipV="1">
          <a:off x="14401800" y="67532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95250</xdr:rowOff>
    </xdr:from>
    <xdr:to>
      <xdr:col>73</xdr:col>
      <xdr:colOff>44450</xdr:colOff>
      <xdr:row>41</xdr:row>
      <xdr:rowOff>25400</xdr:rowOff>
    </xdr:to>
    <xdr:sp macro="" textlink="">
      <xdr:nvSpPr>
        <xdr:cNvPr id="383" name="フローチャート: 判断 382"/>
        <xdr:cNvSpPr/>
      </xdr:nvSpPr>
      <xdr:spPr>
        <a:xfrm>
          <a:off x="152400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10160</xdr:rowOff>
    </xdr:from>
    <xdr:ext cx="762000" cy="259080"/>
    <xdr:sp macro="" textlink="">
      <xdr:nvSpPr>
        <xdr:cNvPr id="384" name="テキスト ボックス 383"/>
        <xdr:cNvSpPr txBox="1"/>
      </xdr:nvSpPr>
      <xdr:spPr>
        <a:xfrm>
          <a:off x="149098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76200</xdr:rowOff>
    </xdr:from>
    <xdr:to>
      <xdr:col>68</xdr:col>
      <xdr:colOff>152400</xdr:colOff>
      <xdr:row>39</xdr:row>
      <xdr:rowOff>76200</xdr:rowOff>
    </xdr:to>
    <xdr:cxnSp macro="">
      <xdr:nvCxnSpPr>
        <xdr:cNvPr id="385" name="直線コネクタ 384"/>
        <xdr:cNvCxnSpPr/>
      </xdr:nvCxnSpPr>
      <xdr:spPr>
        <a:xfrm>
          <a:off x="13512800" y="6762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105410</xdr:rowOff>
    </xdr:from>
    <xdr:to>
      <xdr:col>68</xdr:col>
      <xdr:colOff>203200</xdr:colOff>
      <xdr:row>41</xdr:row>
      <xdr:rowOff>35560</xdr:rowOff>
    </xdr:to>
    <xdr:sp macro="" textlink="">
      <xdr:nvSpPr>
        <xdr:cNvPr id="386" name="フローチャート: 判断 385"/>
        <xdr:cNvSpPr/>
      </xdr:nvSpPr>
      <xdr:spPr>
        <a:xfrm>
          <a:off x="143510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20320</xdr:rowOff>
    </xdr:from>
    <xdr:ext cx="762000" cy="256540"/>
    <xdr:sp macro="" textlink="">
      <xdr:nvSpPr>
        <xdr:cNvPr id="387" name="テキスト ボックス 386"/>
        <xdr:cNvSpPr txBox="1"/>
      </xdr:nvSpPr>
      <xdr:spPr>
        <a:xfrm>
          <a:off x="14020800" y="70497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8" name="フローチャート: 判断 387"/>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39370</xdr:rowOff>
    </xdr:from>
    <xdr:ext cx="762000" cy="259080"/>
    <xdr:sp macro="" textlink="">
      <xdr:nvSpPr>
        <xdr:cNvPr id="389" name="テキスト ボックス 388"/>
        <xdr:cNvSpPr txBox="1"/>
      </xdr:nvSpPr>
      <xdr:spPr>
        <a:xfrm>
          <a:off x="13131800" y="7068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5" name="楕円 394"/>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22860</xdr:rowOff>
    </xdr:from>
    <xdr:ext cx="762000" cy="259080"/>
    <xdr:sp macro="" textlink="">
      <xdr:nvSpPr>
        <xdr:cNvPr id="396" name="公債費負担の状況該当値テキスト"/>
        <xdr:cNvSpPr txBox="1"/>
      </xdr:nvSpPr>
      <xdr:spPr>
        <a:xfrm>
          <a:off x="17106900" y="653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38</xdr:row>
      <xdr:rowOff>168275</xdr:rowOff>
    </xdr:from>
    <xdr:to>
      <xdr:col>77</xdr:col>
      <xdr:colOff>95250</xdr:colOff>
      <xdr:row>39</xdr:row>
      <xdr:rowOff>98425</xdr:rowOff>
    </xdr:to>
    <xdr:sp macro="" textlink="">
      <xdr:nvSpPr>
        <xdr:cNvPr id="397" name="楕円 396"/>
        <xdr:cNvSpPr/>
      </xdr:nvSpPr>
      <xdr:spPr>
        <a:xfrm>
          <a:off x="161290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109220</xdr:rowOff>
    </xdr:from>
    <xdr:ext cx="736600" cy="256540"/>
    <xdr:sp macro="" textlink="">
      <xdr:nvSpPr>
        <xdr:cNvPr id="398" name="テキスト ボックス 397"/>
        <xdr:cNvSpPr txBox="1"/>
      </xdr:nvSpPr>
      <xdr:spPr>
        <a:xfrm>
          <a:off x="15798800" y="64528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15875</xdr:rowOff>
    </xdr:from>
    <xdr:to>
      <xdr:col>73</xdr:col>
      <xdr:colOff>44450</xdr:colOff>
      <xdr:row>39</xdr:row>
      <xdr:rowOff>117475</xdr:rowOff>
    </xdr:to>
    <xdr:sp macro="" textlink="">
      <xdr:nvSpPr>
        <xdr:cNvPr id="399" name="楕円 398"/>
        <xdr:cNvSpPr/>
      </xdr:nvSpPr>
      <xdr:spPr>
        <a:xfrm>
          <a:off x="152400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127635</xdr:rowOff>
    </xdr:from>
    <xdr:ext cx="762000" cy="259080"/>
    <xdr:sp macro="" textlink="">
      <xdr:nvSpPr>
        <xdr:cNvPr id="400" name="テキスト ボックス 399"/>
        <xdr:cNvSpPr txBox="1"/>
      </xdr:nvSpPr>
      <xdr:spPr>
        <a:xfrm>
          <a:off x="14909800" y="647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25400</xdr:rowOff>
    </xdr:from>
    <xdr:to>
      <xdr:col>68</xdr:col>
      <xdr:colOff>203200</xdr:colOff>
      <xdr:row>39</xdr:row>
      <xdr:rowOff>127000</xdr:rowOff>
    </xdr:to>
    <xdr:sp macro="" textlink="">
      <xdr:nvSpPr>
        <xdr:cNvPr id="401" name="楕円 400"/>
        <xdr:cNvSpPr/>
      </xdr:nvSpPr>
      <xdr:spPr>
        <a:xfrm>
          <a:off x="143510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137160</xdr:rowOff>
    </xdr:from>
    <xdr:ext cx="762000" cy="259080"/>
    <xdr:sp macro="" textlink="">
      <xdr:nvSpPr>
        <xdr:cNvPr id="402" name="テキスト ボックス 401"/>
        <xdr:cNvSpPr txBox="1"/>
      </xdr:nvSpPr>
      <xdr:spPr>
        <a:xfrm>
          <a:off x="1402080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25400</xdr:rowOff>
    </xdr:from>
    <xdr:to>
      <xdr:col>64</xdr:col>
      <xdr:colOff>152400</xdr:colOff>
      <xdr:row>39</xdr:row>
      <xdr:rowOff>127000</xdr:rowOff>
    </xdr:to>
    <xdr:sp macro="" textlink="">
      <xdr:nvSpPr>
        <xdr:cNvPr id="403" name="楕円 402"/>
        <xdr:cNvSpPr/>
      </xdr:nvSpPr>
      <xdr:spPr>
        <a:xfrm>
          <a:off x="134620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137160</xdr:rowOff>
    </xdr:from>
    <xdr:ext cx="762000" cy="259080"/>
    <xdr:sp macro="" textlink="">
      <xdr:nvSpPr>
        <xdr:cNvPr id="404" name="テキスト ボックス 403"/>
        <xdr:cNvSpPr txBox="1"/>
      </xdr:nvSpPr>
      <xdr:spPr>
        <a:xfrm>
          <a:off x="1313180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07" name="テキスト ボックス 406"/>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50">
              <a:latin typeface="ＭＳ Ｐゴシック"/>
              <a:ea typeface="ＭＳ Ｐゴシック"/>
            </a:rPr>
            <a:t>　充当可能財源等が将来負担額を上回っているため将来負担比率の値は生じていない。主な要因としては、財政調整基金をはじめとする充当可能基金が約187億円にのぼるほか、交付税算入率が高い地方債を優先して発行していることなどから将来負担額が抑えられていると分析している。分母となる市税収入等では立地企業の業績に大きな影響を受ける税収構造であることから財源不足を安易に財政調整基金からの繰入金で賄うことのないよう日頃より徴収強化を図り慎重な基金運営に努めるとともに将来負担額の増加の原因となる市債発行を財源とする投資事業については、採択過程において厳しく精査するなど堅実な財政運営に努めることが必要である。</a:t>
          </a:r>
        </a:p>
      </xdr:txBody>
    </xdr:sp>
    <xdr:clientData/>
  </xdr:twoCellAnchor>
  <xdr:oneCellAnchor>
    <xdr:from>
      <xdr:col>61</xdr:col>
      <xdr:colOff>6350</xdr:colOff>
      <xdr:row>10</xdr:row>
      <xdr:rowOff>63500</xdr:rowOff>
    </xdr:from>
    <xdr:ext cx="298450" cy="222885"/>
    <xdr:sp macro="" textlink="">
      <xdr:nvSpPr>
        <xdr:cNvPr id="418" name="テキスト ボックス 417"/>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6540"/>
    <xdr:sp macro="" textlink="">
      <xdr:nvSpPr>
        <xdr:cNvPr id="422" name="テキスト ボックス 421"/>
        <xdr:cNvSpPr txBox="1"/>
      </xdr:nvSpPr>
      <xdr:spPr>
        <a:xfrm>
          <a:off x="1206500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4" name="テキスト ボックス 423"/>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6" name="テキスト ボックス 425"/>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28" name="テキスト ボックス 427"/>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67310</xdr:rowOff>
    </xdr:to>
    <xdr:cxnSp macro="">
      <xdr:nvCxnSpPr>
        <xdr:cNvPr id="431" name="直線コネクタ 430"/>
        <xdr:cNvCxnSpPr/>
      </xdr:nvCxnSpPr>
      <xdr:spPr>
        <a:xfrm flipV="1">
          <a:off x="17018000" y="2451100"/>
          <a:ext cx="0" cy="15595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39370</xdr:rowOff>
    </xdr:from>
    <xdr:ext cx="762000" cy="259080"/>
    <xdr:sp macro="" textlink="">
      <xdr:nvSpPr>
        <xdr:cNvPr id="432" name="将来負担の状況最小値テキスト"/>
        <xdr:cNvSpPr txBox="1"/>
      </xdr:nvSpPr>
      <xdr:spPr>
        <a:xfrm>
          <a:off x="17106900" y="398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161.6</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67310</xdr:rowOff>
    </xdr:from>
    <xdr:to>
      <xdr:col>81</xdr:col>
      <xdr:colOff>133350</xdr:colOff>
      <xdr:row>23</xdr:row>
      <xdr:rowOff>67310</xdr:rowOff>
    </xdr:to>
    <xdr:cxnSp macro="">
      <xdr:nvCxnSpPr>
        <xdr:cNvPr id="433" name="直線コネクタ 432"/>
        <xdr:cNvCxnSpPr/>
      </xdr:nvCxnSpPr>
      <xdr:spPr>
        <a:xfrm>
          <a:off x="16929100" y="401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4"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146050</xdr:rowOff>
    </xdr:from>
    <xdr:ext cx="762000" cy="256540"/>
    <xdr:sp macro="" textlink="">
      <xdr:nvSpPr>
        <xdr:cNvPr id="436" name="将来負担の状況平均値テキスト"/>
        <xdr:cNvSpPr txBox="1"/>
      </xdr:nvSpPr>
      <xdr:spPr>
        <a:xfrm>
          <a:off x="17106900" y="254635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2540</xdr:rowOff>
    </xdr:from>
    <xdr:to>
      <xdr:col>81</xdr:col>
      <xdr:colOff>95250</xdr:colOff>
      <xdr:row>15</xdr:row>
      <xdr:rowOff>104140</xdr:rowOff>
    </xdr:to>
    <xdr:sp macro="" textlink="">
      <xdr:nvSpPr>
        <xdr:cNvPr id="437" name="フローチャート: 判断 436"/>
        <xdr:cNvSpPr/>
      </xdr:nvSpPr>
      <xdr:spPr>
        <a:xfrm>
          <a:off x="16967200" y="25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99060</xdr:rowOff>
    </xdr:from>
    <xdr:to>
      <xdr:col>77</xdr:col>
      <xdr:colOff>95250</xdr:colOff>
      <xdr:row>16</xdr:row>
      <xdr:rowOff>29210</xdr:rowOff>
    </xdr:to>
    <xdr:sp macro="" textlink="">
      <xdr:nvSpPr>
        <xdr:cNvPr id="438" name="フローチャート: 判断 437"/>
        <xdr:cNvSpPr/>
      </xdr:nvSpPr>
      <xdr:spPr>
        <a:xfrm>
          <a:off x="16129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39370</xdr:rowOff>
    </xdr:from>
    <xdr:ext cx="736600" cy="259080"/>
    <xdr:sp macro="" textlink="">
      <xdr:nvSpPr>
        <xdr:cNvPr id="439" name="テキスト ボックス 438"/>
        <xdr:cNvSpPr txBox="1"/>
      </xdr:nvSpPr>
      <xdr:spPr>
        <a:xfrm>
          <a:off x="15798800" y="2439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50800</xdr:rowOff>
    </xdr:from>
    <xdr:to>
      <xdr:col>73</xdr:col>
      <xdr:colOff>44450</xdr:colOff>
      <xdr:row>15</xdr:row>
      <xdr:rowOff>152400</xdr:rowOff>
    </xdr:to>
    <xdr:sp macro="" textlink="">
      <xdr:nvSpPr>
        <xdr:cNvPr id="440" name="フローチャート: 判断 439"/>
        <xdr:cNvSpPr/>
      </xdr:nvSpPr>
      <xdr:spPr>
        <a:xfrm>
          <a:off x="15240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162560</xdr:rowOff>
    </xdr:from>
    <xdr:ext cx="762000" cy="259080"/>
    <xdr:sp macro="" textlink="">
      <xdr:nvSpPr>
        <xdr:cNvPr id="441" name="テキスト ボックス 440"/>
        <xdr:cNvSpPr txBox="1"/>
      </xdr:nvSpPr>
      <xdr:spPr>
        <a:xfrm>
          <a:off x="14909800" y="23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73660</xdr:rowOff>
    </xdr:from>
    <xdr:to>
      <xdr:col>68</xdr:col>
      <xdr:colOff>203200</xdr:colOff>
      <xdr:row>16</xdr:row>
      <xdr:rowOff>3810</xdr:rowOff>
    </xdr:to>
    <xdr:sp macro="" textlink="">
      <xdr:nvSpPr>
        <xdr:cNvPr id="442" name="フローチャート: 判断 441"/>
        <xdr:cNvSpPr/>
      </xdr:nvSpPr>
      <xdr:spPr>
        <a:xfrm>
          <a:off x="14351000" y="264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13970</xdr:rowOff>
    </xdr:from>
    <xdr:ext cx="762000" cy="259080"/>
    <xdr:sp macro="" textlink="">
      <xdr:nvSpPr>
        <xdr:cNvPr id="443" name="テキスト ボックス 442"/>
        <xdr:cNvSpPr txBox="1"/>
      </xdr:nvSpPr>
      <xdr:spPr>
        <a:xfrm>
          <a:off x="14020800" y="241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120650</xdr:rowOff>
    </xdr:from>
    <xdr:to>
      <xdr:col>64</xdr:col>
      <xdr:colOff>152400</xdr:colOff>
      <xdr:row>16</xdr:row>
      <xdr:rowOff>50165</xdr:rowOff>
    </xdr:to>
    <xdr:sp macro="" textlink="">
      <xdr:nvSpPr>
        <xdr:cNvPr id="444" name="フローチャート: 判断 443"/>
        <xdr:cNvSpPr/>
      </xdr:nvSpPr>
      <xdr:spPr>
        <a:xfrm>
          <a:off x="13462000" y="2692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60325</xdr:rowOff>
    </xdr:from>
    <xdr:ext cx="762000" cy="259080"/>
    <xdr:sp macro="" textlink="">
      <xdr:nvSpPr>
        <xdr:cNvPr id="445" name="テキスト ボックス 444"/>
        <xdr:cNvSpPr txBox="1"/>
      </xdr:nvSpPr>
      <xdr:spPr>
        <a:xfrm>
          <a:off x="13131800" y="2460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6" name="テキスト ボックス 44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7" name="テキスト ボックス 44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48" name="テキスト ボックス 44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49" name="テキスト ボックス 44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0" name="テキスト ボックス 44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xdr:col>
      <xdr:colOff>134471</xdr:colOff>
      <xdr:row>26</xdr:row>
      <xdr:rowOff>44824</xdr:rowOff>
    </xdr:from>
    <xdr:ext cx="9099176" cy="425758"/>
    <xdr:sp macro="" textlink="">
      <xdr:nvSpPr>
        <xdr:cNvPr id="452" name="テキスト ボックス 451">
          <a:extLst>
            <a:ext uri="{FF2B5EF4-FFF2-40B4-BE49-F238E27FC236}">
              <a16:creationId xmlns:a16="http://schemas.microsoft.com/office/drawing/2014/main" id="{B7833EC5-7802-49C9-93AF-5F55205E114C}"/>
            </a:ext>
          </a:extLst>
        </xdr:cNvPr>
        <xdr:cNvSpPr txBox="1"/>
      </xdr:nvSpPr>
      <xdr:spPr>
        <a:xfrm>
          <a:off x="773206" y="4415118"/>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徳島県阿南市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70,785
70,457
279.25
37,732,106
36,266,832
1,297,409
21,442,753
38,279,920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latin typeface="ＭＳ Ｐゴシック"/>
              <a:ea typeface="ＭＳ Ｐゴシック"/>
            </a:rPr>
            <a:t>　前年度比4.8ポイントの減となっているものの、全国・県平均を大きく上回っている。</a:t>
          </a:r>
        </a:p>
        <a:p>
          <a:r>
            <a:rPr kumimoji="1" lang="ja-JP" altLang="en-US" sz="1100">
              <a:solidFill>
                <a:schemeClr val="tx1"/>
              </a:solidFill>
              <a:latin typeface="ＭＳ Ｐゴシック"/>
              <a:ea typeface="ＭＳ Ｐゴシック"/>
            </a:rPr>
            <a:t>　本市では広大な行政面積を有し公共施設が点在していることに加え、統廃合や業務の民間委託も進んでいないため、保育所、給食調理、ごみ収集現場において多くの会計年度任用職員を抱えており人件費が高止まりしている要因となっている。</a:t>
          </a:r>
        </a:p>
        <a:p>
          <a:r>
            <a:rPr kumimoji="1" lang="ja-JP" altLang="en-US" sz="1100">
              <a:solidFill>
                <a:schemeClr val="tx1"/>
              </a:solidFill>
              <a:latin typeface="ＭＳ Ｐゴシック"/>
              <a:ea typeface="ＭＳ Ｐゴシック"/>
            </a:rPr>
            <a:t>　今後、施設の統廃合や民間委託等、スピード感を持って進めるとともに事務事業の見直し、効率化による適切な定員管理を行い、人件費の抑制に努める必要がある。</a:t>
          </a:r>
        </a:p>
      </xdr:txBody>
    </xdr:sp>
    <xdr:clientData/>
  </xdr:twoCellAnchor>
  <xdr:oneCellAnchor>
    <xdr:from>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5460" cy="259080"/>
    <xdr:sp macro="" textlink="">
      <xdr:nvSpPr>
        <xdr:cNvPr id="49" name="テキスト ボックス 48"/>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5460" cy="259080"/>
    <xdr:sp macro="" textlink="">
      <xdr:nvSpPr>
        <xdr:cNvPr id="51" name="テキスト ボックス 50"/>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5460" cy="256540"/>
    <xdr:sp macro="" textlink="">
      <xdr:nvSpPr>
        <xdr:cNvPr id="53" name="テキスト ボックス 52"/>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5460" cy="259080"/>
    <xdr:sp macro="" textlink="">
      <xdr:nvSpPr>
        <xdr:cNvPr id="55" name="テキスト ボックス 54"/>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5460" cy="259080"/>
    <xdr:sp macro="" textlink="">
      <xdr:nvSpPr>
        <xdr:cNvPr id="57" name="テキスト ボックス 56"/>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9" name="テキスト ボックス 58"/>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15240</xdr:rowOff>
    </xdr:from>
    <xdr:ext cx="762000" cy="259080"/>
    <xdr:sp macro="" textlink="">
      <xdr:nvSpPr>
        <xdr:cNvPr id="62" name="人件費最小値テキスト"/>
        <xdr:cNvSpPr txBox="1"/>
      </xdr:nvSpPr>
      <xdr:spPr>
        <a:xfrm>
          <a:off x="49149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99060</xdr:rowOff>
    </xdr:from>
    <xdr:ext cx="762000" cy="256540"/>
    <xdr:sp macro="" textlink="">
      <xdr:nvSpPr>
        <xdr:cNvPr id="64" name="人件費最大値テキスト"/>
        <xdr:cNvSpPr txBox="1"/>
      </xdr:nvSpPr>
      <xdr:spPr>
        <a:xfrm>
          <a:off x="4914900" y="5585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41</xdr:row>
      <xdr:rowOff>138430</xdr:rowOff>
    </xdr:to>
    <xdr:cxnSp macro="">
      <xdr:nvCxnSpPr>
        <xdr:cNvPr id="66" name="直線コネクタ 65"/>
        <xdr:cNvCxnSpPr/>
      </xdr:nvCxnSpPr>
      <xdr:spPr>
        <a:xfrm flipV="1">
          <a:off x="3987800" y="6802120"/>
          <a:ext cx="8382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92710</xdr:rowOff>
    </xdr:from>
    <xdr:ext cx="762000" cy="259080"/>
    <xdr:sp macro="" textlink="">
      <xdr:nvSpPr>
        <xdr:cNvPr id="67" name="人件費平均値テキスト"/>
        <xdr:cNvSpPr txBox="1"/>
      </xdr:nvSpPr>
      <xdr:spPr>
        <a:xfrm>
          <a:off x="491490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41</xdr:row>
      <xdr:rowOff>138430</xdr:rowOff>
    </xdr:to>
    <xdr:cxnSp macro="">
      <xdr:nvCxnSpPr>
        <xdr:cNvPr id="69" name="直線コネクタ 68"/>
        <xdr:cNvCxnSpPr/>
      </xdr:nvCxnSpPr>
      <xdr:spPr>
        <a:xfrm>
          <a:off x="3098800" y="694690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138430</xdr:rowOff>
    </xdr:from>
    <xdr:ext cx="734060" cy="259080"/>
    <xdr:sp macro="" textlink="">
      <xdr:nvSpPr>
        <xdr:cNvPr id="71" name="テキスト ボックス 70"/>
        <xdr:cNvSpPr txBox="1"/>
      </xdr:nvSpPr>
      <xdr:spPr>
        <a:xfrm>
          <a:off x="3606800" y="61391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40</xdr:row>
      <xdr:rowOff>88900</xdr:rowOff>
    </xdr:from>
    <xdr:to>
      <xdr:col>15</xdr:col>
      <xdr:colOff>98425</xdr:colOff>
      <xdr:row>40</xdr:row>
      <xdr:rowOff>111760</xdr:rowOff>
    </xdr:to>
    <xdr:cxnSp macro="">
      <xdr:nvCxnSpPr>
        <xdr:cNvPr id="72" name="直線コネクタ 71"/>
        <xdr:cNvCxnSpPr/>
      </xdr:nvCxnSpPr>
      <xdr:spPr>
        <a:xfrm flipV="1">
          <a:off x="2209800" y="69469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1270</xdr:rowOff>
    </xdr:from>
    <xdr:ext cx="762000" cy="259080"/>
    <xdr:sp macro="" textlink="">
      <xdr:nvSpPr>
        <xdr:cNvPr id="74" name="テキスト ボックス 73"/>
        <xdr:cNvSpPr txBox="1"/>
      </xdr:nvSpPr>
      <xdr:spPr>
        <a:xfrm>
          <a:off x="27178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104140</xdr:rowOff>
    </xdr:from>
    <xdr:to>
      <xdr:col>11</xdr:col>
      <xdr:colOff>9525</xdr:colOff>
      <xdr:row>40</xdr:row>
      <xdr:rowOff>111760</xdr:rowOff>
    </xdr:to>
    <xdr:cxnSp macro="">
      <xdr:nvCxnSpPr>
        <xdr:cNvPr id="75" name="直線コネクタ 74"/>
        <xdr:cNvCxnSpPr/>
      </xdr:nvCxnSpPr>
      <xdr:spPr>
        <a:xfrm>
          <a:off x="1320800" y="69621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8890</xdr:rowOff>
    </xdr:from>
    <xdr:ext cx="759460" cy="256540"/>
    <xdr:sp macro="" textlink="">
      <xdr:nvSpPr>
        <xdr:cNvPr id="77" name="テキスト ボックス 76"/>
        <xdr:cNvSpPr txBox="1"/>
      </xdr:nvSpPr>
      <xdr:spPr>
        <a:xfrm>
          <a:off x="1828800" y="60096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165100</xdr:rowOff>
    </xdr:from>
    <xdr:ext cx="759460" cy="259080"/>
    <xdr:sp macro="" textlink="">
      <xdr:nvSpPr>
        <xdr:cNvPr id="79" name="テキスト ボックス 78"/>
        <xdr:cNvSpPr txBox="1"/>
      </xdr:nvSpPr>
      <xdr:spPr>
        <a:xfrm>
          <a:off x="939800" y="59944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2" name="テキスト ボックス 81"/>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5" name="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36830</xdr:rowOff>
    </xdr:from>
    <xdr:ext cx="762000" cy="259080"/>
    <xdr:sp macro="" textlink="">
      <xdr:nvSpPr>
        <xdr:cNvPr id="86" name="人件費該当値テキスト"/>
        <xdr:cNvSpPr txBox="1"/>
      </xdr:nvSpPr>
      <xdr:spPr>
        <a:xfrm>
          <a:off x="49149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41</xdr:row>
      <xdr:rowOff>87630</xdr:rowOff>
    </xdr:from>
    <xdr:to>
      <xdr:col>20</xdr:col>
      <xdr:colOff>38100</xdr:colOff>
      <xdr:row>42</xdr:row>
      <xdr:rowOff>17780</xdr:rowOff>
    </xdr:to>
    <xdr:sp macro="" textlink="">
      <xdr:nvSpPr>
        <xdr:cNvPr id="87" name="楕円 86"/>
        <xdr:cNvSpPr/>
      </xdr:nvSpPr>
      <xdr:spPr>
        <a:xfrm>
          <a:off x="39370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2540</xdr:rowOff>
    </xdr:from>
    <xdr:ext cx="734060" cy="259080"/>
    <xdr:sp macro="" textlink="">
      <xdr:nvSpPr>
        <xdr:cNvPr id="88" name="テキスト ボックス 87"/>
        <xdr:cNvSpPr txBox="1"/>
      </xdr:nvSpPr>
      <xdr:spPr>
        <a:xfrm>
          <a:off x="3606800" y="72034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124460</xdr:rowOff>
    </xdr:from>
    <xdr:ext cx="762000" cy="259080"/>
    <xdr:sp macro="" textlink="">
      <xdr:nvSpPr>
        <xdr:cNvPr id="90" name="テキスト ボックス 89"/>
        <xdr:cNvSpPr txBox="1"/>
      </xdr:nvSpPr>
      <xdr:spPr>
        <a:xfrm>
          <a:off x="2717800" y="698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40</xdr:row>
      <xdr:rowOff>60960</xdr:rowOff>
    </xdr:from>
    <xdr:to>
      <xdr:col>11</xdr:col>
      <xdr:colOff>60325</xdr:colOff>
      <xdr:row>40</xdr:row>
      <xdr:rowOff>162560</xdr:rowOff>
    </xdr:to>
    <xdr:sp macro="" textlink="">
      <xdr:nvSpPr>
        <xdr:cNvPr id="91" name="楕円 90"/>
        <xdr:cNvSpPr/>
      </xdr:nvSpPr>
      <xdr:spPr>
        <a:xfrm>
          <a:off x="2159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147320</xdr:rowOff>
    </xdr:from>
    <xdr:ext cx="759460" cy="259080"/>
    <xdr:sp macro="" textlink="">
      <xdr:nvSpPr>
        <xdr:cNvPr id="92" name="テキスト ボックス 91"/>
        <xdr:cNvSpPr txBox="1"/>
      </xdr:nvSpPr>
      <xdr:spPr>
        <a:xfrm>
          <a:off x="1828800" y="70053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53340</xdr:rowOff>
    </xdr:from>
    <xdr:to>
      <xdr:col>6</xdr:col>
      <xdr:colOff>171450</xdr:colOff>
      <xdr:row>40</xdr:row>
      <xdr:rowOff>154940</xdr:rowOff>
    </xdr:to>
    <xdr:sp macro="" textlink="">
      <xdr:nvSpPr>
        <xdr:cNvPr id="93" name="楕円 92"/>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139700</xdr:rowOff>
    </xdr:from>
    <xdr:ext cx="759460" cy="259080"/>
    <xdr:sp macro="" textlink="">
      <xdr:nvSpPr>
        <xdr:cNvPr id="94" name="テキスト ボックス 93"/>
        <xdr:cNvSpPr txBox="1"/>
      </xdr:nvSpPr>
      <xdr:spPr>
        <a:xfrm>
          <a:off x="939800" y="69977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latin typeface="ＭＳ Ｐゴシック"/>
              <a:ea typeface="ＭＳ Ｐゴシック"/>
            </a:rPr>
            <a:t>　物件費に係る経常収支比率は12.5％と類似団体の平均より2.0ポイント下回り県平均と比べると0.4ポイント上回っている。令和２年度と比べ、1.3ポイント下回ったが、これは前年度にGIGAスクール構想による小・中学校へiPad等の導入経費が大きかったためである。公共施設等総合管理計画に基づく各施設の統廃合の検討進めていくことやトップランナー方式で示されている民間委託等を活用し、公共施設等の管理経費の縮減に努める必要がある。</a:t>
          </a:r>
        </a:p>
      </xdr:txBody>
    </xdr:sp>
    <xdr:clientData/>
  </xdr:twoCellAnchor>
  <xdr:oneCellAnchor>
    <xdr:from>
      <xdr:col>62</xdr:col>
      <xdr:colOff>6350</xdr:colOff>
      <xdr:row>9</xdr:row>
      <xdr:rowOff>107950</xdr:rowOff>
    </xdr:from>
    <xdr:ext cx="295910" cy="225425"/>
    <xdr:sp macro="" textlink="">
      <xdr:nvSpPr>
        <xdr:cNvPr id="106" name="テキスト ボックス 105"/>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8" name="テキスト ボックス 107"/>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5460" cy="259080"/>
    <xdr:sp macro="" textlink="">
      <xdr:nvSpPr>
        <xdr:cNvPr id="110" name="テキスト ボックス 109"/>
        <xdr:cNvSpPr txBox="1"/>
      </xdr:nvSpPr>
      <xdr:spPr>
        <a:xfrm>
          <a:off x="11938000"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5460" cy="259080"/>
    <xdr:sp macro="" textlink="">
      <xdr:nvSpPr>
        <xdr:cNvPr id="112" name="テキスト ボックス 111"/>
        <xdr:cNvSpPr txBox="1"/>
      </xdr:nvSpPr>
      <xdr:spPr>
        <a:xfrm>
          <a:off x="11938000"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5460" cy="256540"/>
    <xdr:sp macro="" textlink="">
      <xdr:nvSpPr>
        <xdr:cNvPr id="114" name="テキスト ボックス 113"/>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5460" cy="259080"/>
    <xdr:sp macro="" textlink="">
      <xdr:nvSpPr>
        <xdr:cNvPr id="116" name="テキスト ボックス 115"/>
        <xdr:cNvSpPr txBox="1"/>
      </xdr:nvSpPr>
      <xdr:spPr>
        <a:xfrm>
          <a:off x="11938000"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5460" cy="259080"/>
    <xdr:sp macro="" textlink="">
      <xdr:nvSpPr>
        <xdr:cNvPr id="118" name="テキスト ボックス 117"/>
        <xdr:cNvSpPr txBox="1"/>
      </xdr:nvSpPr>
      <xdr:spPr>
        <a:xfrm>
          <a:off x="11938000"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20" name="テキスト ボックス 119"/>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2000" cy="256540"/>
    <xdr:sp macro="" textlink="">
      <xdr:nvSpPr>
        <xdr:cNvPr id="123" name="物件費最小値テキスト"/>
        <xdr:cNvSpPr txBox="1"/>
      </xdr:nvSpPr>
      <xdr:spPr>
        <a:xfrm>
          <a:off x="16598900" y="3733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83820</xdr:rowOff>
    </xdr:from>
    <xdr:ext cx="762000" cy="259080"/>
    <xdr:sp macro="" textlink="">
      <xdr:nvSpPr>
        <xdr:cNvPr id="125" name="物件費最大値テキスト"/>
        <xdr:cNvSpPr txBox="1"/>
      </xdr:nvSpPr>
      <xdr:spPr>
        <a:xfrm>
          <a:off x="16598900" y="214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149860</xdr:rowOff>
    </xdr:to>
    <xdr:cxnSp macro="">
      <xdr:nvCxnSpPr>
        <xdr:cNvPr id="127" name="直線コネクタ 126"/>
        <xdr:cNvCxnSpPr/>
      </xdr:nvCxnSpPr>
      <xdr:spPr>
        <a:xfrm flipV="1">
          <a:off x="15671800" y="279400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124460</xdr:rowOff>
    </xdr:from>
    <xdr:ext cx="762000" cy="259080"/>
    <xdr:sp macro="" textlink="">
      <xdr:nvSpPr>
        <xdr:cNvPr id="128" name="物件費平均値テキスト"/>
        <xdr:cNvSpPr txBox="1"/>
      </xdr:nvSpPr>
      <xdr:spPr>
        <a:xfrm>
          <a:off x="16598900" y="2867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153670</xdr:rowOff>
    </xdr:to>
    <xdr:cxnSp macro="">
      <xdr:nvCxnSpPr>
        <xdr:cNvPr id="130" name="直線コネクタ 129"/>
        <xdr:cNvCxnSpPr/>
      </xdr:nvCxnSpPr>
      <xdr:spPr>
        <a:xfrm flipV="1">
          <a:off x="14782800" y="289306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1" name="フローチャート: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24130</xdr:rowOff>
    </xdr:from>
    <xdr:ext cx="736600" cy="259080"/>
    <xdr:sp macro="" textlink="">
      <xdr:nvSpPr>
        <xdr:cNvPr id="132" name="テキスト ボックス 131"/>
        <xdr:cNvSpPr txBox="1"/>
      </xdr:nvSpPr>
      <xdr:spPr>
        <a:xfrm>
          <a:off x="15290800" y="2595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123190</xdr:rowOff>
    </xdr:from>
    <xdr:to>
      <xdr:col>73</xdr:col>
      <xdr:colOff>180975</xdr:colOff>
      <xdr:row>17</xdr:row>
      <xdr:rowOff>153670</xdr:rowOff>
    </xdr:to>
    <xdr:cxnSp macro="">
      <xdr:nvCxnSpPr>
        <xdr:cNvPr id="133" name="直線コネクタ 132"/>
        <xdr:cNvCxnSpPr/>
      </xdr:nvCxnSpPr>
      <xdr:spPr>
        <a:xfrm>
          <a:off x="13893800" y="30378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4" name="フローチャート: 判断 133"/>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115570</xdr:rowOff>
    </xdr:from>
    <xdr:ext cx="762000" cy="259080"/>
    <xdr:sp macro="" textlink="">
      <xdr:nvSpPr>
        <xdr:cNvPr id="135" name="テキスト ボックス 134"/>
        <xdr:cNvSpPr txBox="1"/>
      </xdr:nvSpPr>
      <xdr:spPr>
        <a:xfrm>
          <a:off x="14401800" y="268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69850</xdr:rowOff>
    </xdr:from>
    <xdr:to>
      <xdr:col>69</xdr:col>
      <xdr:colOff>92075</xdr:colOff>
      <xdr:row>17</xdr:row>
      <xdr:rowOff>123190</xdr:rowOff>
    </xdr:to>
    <xdr:cxnSp macro="">
      <xdr:nvCxnSpPr>
        <xdr:cNvPr id="136" name="直線コネクタ 135"/>
        <xdr:cNvCxnSpPr/>
      </xdr:nvCxnSpPr>
      <xdr:spPr>
        <a:xfrm>
          <a:off x="13004800" y="29845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92710</xdr:rowOff>
    </xdr:from>
    <xdr:ext cx="759460" cy="259080"/>
    <xdr:sp macro="" textlink="">
      <xdr:nvSpPr>
        <xdr:cNvPr id="138" name="テキスト ボックス 137"/>
        <xdr:cNvSpPr txBox="1"/>
      </xdr:nvSpPr>
      <xdr:spPr>
        <a:xfrm>
          <a:off x="13512800" y="2664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9" name="フローチャート: 判断 138"/>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69850</xdr:rowOff>
    </xdr:from>
    <xdr:ext cx="762000" cy="259080"/>
    <xdr:sp macro="" textlink="">
      <xdr:nvSpPr>
        <xdr:cNvPr id="140" name="テキスト ボックス 139"/>
        <xdr:cNvSpPr txBox="1"/>
      </xdr:nvSpPr>
      <xdr:spPr>
        <a:xfrm>
          <a:off x="1262380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2" name="テキスト ボックス 141"/>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43" name="テキスト ボックス 142"/>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5" name="テキスト ボックス 144"/>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16510</xdr:rowOff>
    </xdr:from>
    <xdr:ext cx="762000" cy="259080"/>
    <xdr:sp macro="" textlink="">
      <xdr:nvSpPr>
        <xdr:cNvPr id="147" name="物件費該当値テキスト"/>
        <xdr:cNvSpPr txBox="1"/>
      </xdr:nvSpPr>
      <xdr:spPr>
        <a:xfrm>
          <a:off x="16598900" y="258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13970</xdr:rowOff>
    </xdr:from>
    <xdr:ext cx="736600" cy="259080"/>
    <xdr:sp macro="" textlink="">
      <xdr:nvSpPr>
        <xdr:cNvPr id="149" name="テキスト ボックス 148"/>
        <xdr:cNvSpPr txBox="1"/>
      </xdr:nvSpPr>
      <xdr:spPr>
        <a:xfrm>
          <a:off x="15290800" y="2928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50" name="楕円 149"/>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17780</xdr:rowOff>
    </xdr:from>
    <xdr:ext cx="762000" cy="256540"/>
    <xdr:sp macro="" textlink="">
      <xdr:nvSpPr>
        <xdr:cNvPr id="151" name="テキスト ボックス 150"/>
        <xdr:cNvSpPr txBox="1"/>
      </xdr:nvSpPr>
      <xdr:spPr>
        <a:xfrm>
          <a:off x="14401800" y="3103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2" name="楕円 151"/>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158750</xdr:rowOff>
    </xdr:from>
    <xdr:ext cx="759460" cy="259080"/>
    <xdr:sp macro="" textlink="">
      <xdr:nvSpPr>
        <xdr:cNvPr id="153" name="テキスト ボックス 152"/>
        <xdr:cNvSpPr txBox="1"/>
      </xdr:nvSpPr>
      <xdr:spPr>
        <a:xfrm>
          <a:off x="13512800" y="30734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105410</xdr:rowOff>
    </xdr:from>
    <xdr:ext cx="762000" cy="259080"/>
    <xdr:sp macro="" textlink="">
      <xdr:nvSpPr>
        <xdr:cNvPr id="155" name="テキスト ボックス 154"/>
        <xdr:cNvSpPr txBox="1"/>
      </xdr:nvSpPr>
      <xdr:spPr>
        <a:xfrm>
          <a:off x="12623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扶助費に係る経常収支比率は7.</a:t>
          </a:r>
          <a:r>
            <a:rPr kumimoji="1" lang="en-US" altLang="ja-JP" sz="1300">
              <a:latin typeface="ＭＳ Ｐゴシック"/>
              <a:ea typeface="ＭＳ Ｐゴシック"/>
            </a:rPr>
            <a:t>6</a:t>
          </a:r>
          <a:r>
            <a:rPr kumimoji="1" lang="ja-JP" altLang="en-US" sz="1300">
              <a:latin typeface="ＭＳ Ｐゴシック"/>
              <a:ea typeface="ＭＳ Ｐゴシック"/>
            </a:rPr>
            <a:t>％と全国、県平均を下回っており類似団体の平均より</a:t>
          </a:r>
          <a:r>
            <a:rPr kumimoji="1" lang="en-US" altLang="ja-JP" sz="1300">
              <a:latin typeface="ＭＳ Ｐゴシック"/>
              <a:ea typeface="ＭＳ Ｐゴシック"/>
            </a:rPr>
            <a:t>2.2</a:t>
          </a:r>
          <a:r>
            <a:rPr kumimoji="1" lang="ja-JP" altLang="en-US" sz="1300">
              <a:latin typeface="ＭＳ Ｐゴシック"/>
              <a:ea typeface="ＭＳ Ｐゴシック"/>
            </a:rPr>
            <a:t>ポイント下回っているものの安心して子育てができるまちづくりを目指すため18歳までの医療費無料化を行っていることや障がい者福祉サービス関連経費、少子高齢化の進展による社会保障関連経費の増加が見込まれることから、各事業における受給権資格審査等において更なる適正化を図る必要がある。</a:t>
          </a: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5910" cy="225425"/>
    <xdr:sp macro="" textlink="">
      <xdr:nvSpPr>
        <xdr:cNvPr id="167" name="テキスト ボックス 166"/>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69" name="テキスト ボックス 168"/>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5460" cy="259080"/>
    <xdr:sp macro="" textlink="">
      <xdr:nvSpPr>
        <xdr:cNvPr id="171" name="テキスト ボックス 170"/>
        <xdr:cNvSpPr txBox="1"/>
      </xdr:nvSpPr>
      <xdr:spPr>
        <a:xfrm>
          <a:off x="254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5460" cy="256540"/>
    <xdr:sp macro="" textlink="">
      <xdr:nvSpPr>
        <xdr:cNvPr id="173" name="テキスト ボックス 172"/>
        <xdr:cNvSpPr txBox="1"/>
      </xdr:nvSpPr>
      <xdr:spPr>
        <a:xfrm>
          <a:off x="254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5460" cy="258445"/>
    <xdr:sp macro="" textlink="">
      <xdr:nvSpPr>
        <xdr:cNvPr id="175" name="テキスト ボックス 174"/>
        <xdr:cNvSpPr txBox="1"/>
      </xdr:nvSpPr>
      <xdr:spPr>
        <a:xfrm>
          <a:off x="254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5460" cy="259080"/>
    <xdr:sp macro="" textlink="">
      <xdr:nvSpPr>
        <xdr:cNvPr id="177" name="テキスト ボックス 176"/>
        <xdr:cNvSpPr txBox="1"/>
      </xdr:nvSpPr>
      <xdr:spPr>
        <a:xfrm>
          <a:off x="254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5460" cy="256540"/>
    <xdr:sp macro="" textlink="">
      <xdr:nvSpPr>
        <xdr:cNvPr id="179" name="テキスト ボックス 178"/>
        <xdr:cNvSpPr txBox="1"/>
      </xdr:nvSpPr>
      <xdr:spPr>
        <a:xfrm>
          <a:off x="254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5460" cy="259080"/>
    <xdr:sp macro="" textlink="">
      <xdr:nvSpPr>
        <xdr:cNvPr id="181" name="テキスト ボックス 180"/>
        <xdr:cNvSpPr txBox="1"/>
      </xdr:nvSpPr>
      <xdr:spPr>
        <a:xfrm>
          <a:off x="254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83" name="テキスト ボックス 182"/>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xdr:rowOff>
    </xdr:from>
    <xdr:to>
      <xdr:col>24</xdr:col>
      <xdr:colOff>25400</xdr:colOff>
      <xdr:row>60</xdr:row>
      <xdr:rowOff>159385</xdr:rowOff>
    </xdr:to>
    <xdr:cxnSp macro="">
      <xdr:nvCxnSpPr>
        <xdr:cNvPr id="185" name="直線コネクタ 184"/>
        <xdr:cNvCxnSpPr/>
      </xdr:nvCxnSpPr>
      <xdr:spPr>
        <a:xfrm flipV="1">
          <a:off x="4826000" y="90912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132080</xdr:rowOff>
    </xdr:from>
    <xdr:ext cx="762000" cy="256540"/>
    <xdr:sp macro="" textlink="">
      <xdr:nvSpPr>
        <xdr:cNvPr id="186" name="扶助費最小値テキスト"/>
        <xdr:cNvSpPr txBox="1"/>
      </xdr:nvSpPr>
      <xdr:spPr>
        <a:xfrm>
          <a:off x="4914900" y="10419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159385</xdr:rowOff>
    </xdr:from>
    <xdr:to>
      <xdr:col>24</xdr:col>
      <xdr:colOff>114300</xdr:colOff>
      <xdr:row>60</xdr:row>
      <xdr:rowOff>159385</xdr:rowOff>
    </xdr:to>
    <xdr:cxnSp macro="">
      <xdr:nvCxnSpPr>
        <xdr:cNvPr id="187" name="直線コネクタ 186"/>
        <xdr:cNvCxnSpPr/>
      </xdr:nvCxnSpPr>
      <xdr:spPr>
        <a:xfrm>
          <a:off x="4737100" y="1044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90805</xdr:rowOff>
    </xdr:from>
    <xdr:ext cx="762000" cy="258445"/>
    <xdr:sp macro="" textlink="">
      <xdr:nvSpPr>
        <xdr:cNvPr id="188" name="扶助費最大値テキスト"/>
        <xdr:cNvSpPr txBox="1"/>
      </xdr:nvSpPr>
      <xdr:spPr>
        <a:xfrm>
          <a:off x="491490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4445</xdr:rowOff>
    </xdr:from>
    <xdr:to>
      <xdr:col>24</xdr:col>
      <xdr:colOff>114300</xdr:colOff>
      <xdr:row>53</xdr:row>
      <xdr:rowOff>4445</xdr:rowOff>
    </xdr:to>
    <xdr:cxnSp macro="">
      <xdr:nvCxnSpPr>
        <xdr:cNvPr id="189" name="直線コネクタ 188"/>
        <xdr:cNvCxnSpPr/>
      </xdr:nvCxnSpPr>
      <xdr:spPr>
        <a:xfrm>
          <a:off x="4737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29210</xdr:rowOff>
    </xdr:from>
    <xdr:to>
      <xdr:col>24</xdr:col>
      <xdr:colOff>25400</xdr:colOff>
      <xdr:row>54</xdr:row>
      <xdr:rowOff>127000</xdr:rowOff>
    </xdr:to>
    <xdr:cxnSp macro="">
      <xdr:nvCxnSpPr>
        <xdr:cNvPr id="190" name="直線コネクタ 189"/>
        <xdr:cNvCxnSpPr/>
      </xdr:nvCxnSpPr>
      <xdr:spPr>
        <a:xfrm flipV="1">
          <a:off x="3987800" y="928751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137795</xdr:rowOff>
    </xdr:from>
    <xdr:ext cx="762000" cy="259080"/>
    <xdr:sp macro="" textlink="">
      <xdr:nvSpPr>
        <xdr:cNvPr id="191" name="扶助費平均値テキスト"/>
        <xdr:cNvSpPr txBox="1"/>
      </xdr:nvSpPr>
      <xdr:spPr>
        <a:xfrm>
          <a:off x="4914900" y="9567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166370</xdr:rowOff>
    </xdr:from>
    <xdr:to>
      <xdr:col>24</xdr:col>
      <xdr:colOff>76200</xdr:colOff>
      <xdr:row>56</xdr:row>
      <xdr:rowOff>95885</xdr:rowOff>
    </xdr:to>
    <xdr:sp macro="" textlink="">
      <xdr:nvSpPr>
        <xdr:cNvPr id="192" name="フローチャート: 判断 191"/>
        <xdr:cNvSpPr/>
      </xdr:nvSpPr>
      <xdr:spPr>
        <a:xfrm>
          <a:off x="47752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20955</xdr:rowOff>
    </xdr:to>
    <xdr:cxnSp macro="">
      <xdr:nvCxnSpPr>
        <xdr:cNvPr id="193" name="直線コネクタ 192"/>
        <xdr:cNvCxnSpPr/>
      </xdr:nvCxnSpPr>
      <xdr:spPr>
        <a:xfrm flipV="1">
          <a:off x="3098800" y="93853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59690</xdr:rowOff>
    </xdr:from>
    <xdr:to>
      <xdr:col>20</xdr:col>
      <xdr:colOff>38100</xdr:colOff>
      <xdr:row>56</xdr:row>
      <xdr:rowOff>161290</xdr:rowOff>
    </xdr:to>
    <xdr:sp macro="" textlink="">
      <xdr:nvSpPr>
        <xdr:cNvPr id="194" name="フローチャート: 判断 193"/>
        <xdr:cNvSpPr/>
      </xdr:nvSpPr>
      <xdr:spPr>
        <a:xfrm>
          <a:off x="3937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146050</xdr:rowOff>
    </xdr:from>
    <xdr:ext cx="734060" cy="256540"/>
    <xdr:sp macro="" textlink="">
      <xdr:nvSpPr>
        <xdr:cNvPr id="195" name="テキスト ボックス 194"/>
        <xdr:cNvSpPr txBox="1"/>
      </xdr:nvSpPr>
      <xdr:spPr>
        <a:xfrm>
          <a:off x="3606800" y="974725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78105</xdr:rowOff>
    </xdr:from>
    <xdr:to>
      <xdr:col>15</xdr:col>
      <xdr:colOff>98425</xdr:colOff>
      <xdr:row>55</xdr:row>
      <xdr:rowOff>20955</xdr:rowOff>
    </xdr:to>
    <xdr:cxnSp macro="">
      <xdr:nvCxnSpPr>
        <xdr:cNvPr id="196" name="直線コネクタ 195"/>
        <xdr:cNvCxnSpPr/>
      </xdr:nvCxnSpPr>
      <xdr:spPr>
        <a:xfrm>
          <a:off x="2209800" y="933640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35560</xdr:rowOff>
    </xdr:from>
    <xdr:to>
      <xdr:col>15</xdr:col>
      <xdr:colOff>149225</xdr:colOff>
      <xdr:row>57</xdr:row>
      <xdr:rowOff>137160</xdr:rowOff>
    </xdr:to>
    <xdr:sp macro="" textlink="">
      <xdr:nvSpPr>
        <xdr:cNvPr id="197" name="フローチャート: 判断 196"/>
        <xdr:cNvSpPr/>
      </xdr:nvSpPr>
      <xdr:spPr>
        <a:xfrm>
          <a:off x="30480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121920</xdr:rowOff>
    </xdr:from>
    <xdr:ext cx="762000" cy="256540"/>
    <xdr:sp macro="" textlink="">
      <xdr:nvSpPr>
        <xdr:cNvPr id="198" name="テキスト ボックス 197"/>
        <xdr:cNvSpPr txBox="1"/>
      </xdr:nvSpPr>
      <xdr:spPr>
        <a:xfrm>
          <a:off x="2717800" y="98945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78105</xdr:rowOff>
    </xdr:from>
    <xdr:to>
      <xdr:col>11</xdr:col>
      <xdr:colOff>9525</xdr:colOff>
      <xdr:row>54</xdr:row>
      <xdr:rowOff>78105</xdr:rowOff>
    </xdr:to>
    <xdr:cxnSp macro="">
      <xdr:nvCxnSpPr>
        <xdr:cNvPr id="199" name="直線コネクタ 198"/>
        <xdr:cNvCxnSpPr/>
      </xdr:nvCxnSpPr>
      <xdr:spPr>
        <a:xfrm>
          <a:off x="1320800" y="93364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125095</xdr:rowOff>
    </xdr:from>
    <xdr:to>
      <xdr:col>11</xdr:col>
      <xdr:colOff>60325</xdr:colOff>
      <xdr:row>57</xdr:row>
      <xdr:rowOff>55245</xdr:rowOff>
    </xdr:to>
    <xdr:sp macro="" textlink="">
      <xdr:nvSpPr>
        <xdr:cNvPr id="200" name="フローチャート: 判断 199"/>
        <xdr:cNvSpPr/>
      </xdr:nvSpPr>
      <xdr:spPr>
        <a:xfrm>
          <a:off x="2159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40640</xdr:rowOff>
    </xdr:from>
    <xdr:ext cx="759460" cy="256540"/>
    <xdr:sp macro="" textlink="">
      <xdr:nvSpPr>
        <xdr:cNvPr id="201" name="テキスト ボックス 200"/>
        <xdr:cNvSpPr txBox="1"/>
      </xdr:nvSpPr>
      <xdr:spPr>
        <a:xfrm>
          <a:off x="1828800" y="98132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109220</xdr:rowOff>
    </xdr:from>
    <xdr:to>
      <xdr:col>6</xdr:col>
      <xdr:colOff>171450</xdr:colOff>
      <xdr:row>57</xdr:row>
      <xdr:rowOff>38735</xdr:rowOff>
    </xdr:to>
    <xdr:sp macro="" textlink="">
      <xdr:nvSpPr>
        <xdr:cNvPr id="202" name="フローチャート: 判断 201"/>
        <xdr:cNvSpPr/>
      </xdr:nvSpPr>
      <xdr:spPr>
        <a:xfrm>
          <a:off x="1270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23495</xdr:rowOff>
    </xdr:from>
    <xdr:ext cx="759460" cy="259080"/>
    <xdr:sp macro="" textlink="">
      <xdr:nvSpPr>
        <xdr:cNvPr id="203" name="テキスト ボックス 202"/>
        <xdr:cNvSpPr txBox="1"/>
      </xdr:nvSpPr>
      <xdr:spPr>
        <a:xfrm>
          <a:off x="939800" y="97961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6" name="テキスト ボックス 205"/>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149860</xdr:rowOff>
    </xdr:from>
    <xdr:to>
      <xdr:col>24</xdr:col>
      <xdr:colOff>76200</xdr:colOff>
      <xdr:row>54</xdr:row>
      <xdr:rowOff>80010</xdr:rowOff>
    </xdr:to>
    <xdr:sp macro="" textlink="">
      <xdr:nvSpPr>
        <xdr:cNvPr id="209" name="楕円 208"/>
        <xdr:cNvSpPr/>
      </xdr:nvSpPr>
      <xdr:spPr>
        <a:xfrm>
          <a:off x="47752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166370</xdr:rowOff>
    </xdr:from>
    <xdr:ext cx="762000" cy="256540"/>
    <xdr:sp macro="" textlink="">
      <xdr:nvSpPr>
        <xdr:cNvPr id="210" name="扶助費該当値テキスト"/>
        <xdr:cNvSpPr txBox="1"/>
      </xdr:nvSpPr>
      <xdr:spPr>
        <a:xfrm>
          <a:off x="4914900" y="90817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16510</xdr:rowOff>
    </xdr:from>
    <xdr:ext cx="734060" cy="259080"/>
    <xdr:sp macro="" textlink="">
      <xdr:nvSpPr>
        <xdr:cNvPr id="212" name="テキスト ボックス 211"/>
        <xdr:cNvSpPr txBox="1"/>
      </xdr:nvSpPr>
      <xdr:spPr>
        <a:xfrm>
          <a:off x="3606800" y="91033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141605</xdr:rowOff>
    </xdr:from>
    <xdr:to>
      <xdr:col>15</xdr:col>
      <xdr:colOff>149225</xdr:colOff>
      <xdr:row>55</xdr:row>
      <xdr:rowOff>71755</xdr:rowOff>
    </xdr:to>
    <xdr:sp macro="" textlink="">
      <xdr:nvSpPr>
        <xdr:cNvPr id="213" name="楕円 212"/>
        <xdr:cNvSpPr/>
      </xdr:nvSpPr>
      <xdr:spPr>
        <a:xfrm>
          <a:off x="30480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81915</xdr:rowOff>
    </xdr:from>
    <xdr:ext cx="762000" cy="259080"/>
    <xdr:sp macro="" textlink="">
      <xdr:nvSpPr>
        <xdr:cNvPr id="214" name="テキスト ボックス 213"/>
        <xdr:cNvSpPr txBox="1"/>
      </xdr:nvSpPr>
      <xdr:spPr>
        <a:xfrm>
          <a:off x="2717800" y="9168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27305</xdr:rowOff>
    </xdr:from>
    <xdr:to>
      <xdr:col>11</xdr:col>
      <xdr:colOff>60325</xdr:colOff>
      <xdr:row>54</xdr:row>
      <xdr:rowOff>128905</xdr:rowOff>
    </xdr:to>
    <xdr:sp macro="" textlink="">
      <xdr:nvSpPr>
        <xdr:cNvPr id="215" name="楕円 214"/>
        <xdr:cNvSpPr/>
      </xdr:nvSpPr>
      <xdr:spPr>
        <a:xfrm>
          <a:off x="2159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139065</xdr:rowOff>
    </xdr:from>
    <xdr:ext cx="759460" cy="259080"/>
    <xdr:sp macro="" textlink="">
      <xdr:nvSpPr>
        <xdr:cNvPr id="216" name="テキスト ボックス 215"/>
        <xdr:cNvSpPr txBox="1"/>
      </xdr:nvSpPr>
      <xdr:spPr>
        <a:xfrm>
          <a:off x="1828800" y="90544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27305</xdr:rowOff>
    </xdr:from>
    <xdr:to>
      <xdr:col>6</xdr:col>
      <xdr:colOff>171450</xdr:colOff>
      <xdr:row>54</xdr:row>
      <xdr:rowOff>128905</xdr:rowOff>
    </xdr:to>
    <xdr:sp macro="" textlink="">
      <xdr:nvSpPr>
        <xdr:cNvPr id="217" name="楕円 216"/>
        <xdr:cNvSpPr/>
      </xdr:nvSpPr>
      <xdr:spPr>
        <a:xfrm>
          <a:off x="1270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139065</xdr:rowOff>
    </xdr:from>
    <xdr:ext cx="759460" cy="259080"/>
    <xdr:sp macro="" textlink="">
      <xdr:nvSpPr>
        <xdr:cNvPr id="218" name="テキスト ボックス 217"/>
        <xdr:cNvSpPr txBox="1"/>
      </xdr:nvSpPr>
      <xdr:spPr>
        <a:xfrm>
          <a:off x="939800" y="90544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介護保険事業への繰出金が減になったことなどから対前年度比2.3ポイント減少している。一方で、類似団体平均を0.4ポイント上回っており、主な要因として歳出の繰出金で介護保険事業特別会計等において高齢化等を背景とする給付額が多いことである。</a:t>
          </a:r>
        </a:p>
        <a:p>
          <a:r>
            <a:rPr kumimoji="1" lang="ja-JP" altLang="en-US" sz="1300">
              <a:latin typeface="ＭＳ Ｐゴシック"/>
              <a:ea typeface="ＭＳ Ｐゴシック"/>
            </a:rPr>
            <a:t>　今後も引き続き、独立採算性の原則に鑑み、受益者負担の適正化や基準外繰出金の見直しに努める必要がある。</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5910" cy="225425"/>
    <xdr:sp macro="" textlink="">
      <xdr:nvSpPr>
        <xdr:cNvPr id="230" name="テキスト ボックス 229"/>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32" name="テキスト ボックス 231"/>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5460" cy="259080"/>
    <xdr:sp macro="" textlink="">
      <xdr:nvSpPr>
        <xdr:cNvPr id="234" name="テキスト ボックス 233"/>
        <xdr:cNvSpPr txBox="1"/>
      </xdr:nvSpPr>
      <xdr:spPr>
        <a:xfrm>
          <a:off x="11938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5460" cy="256540"/>
    <xdr:sp macro="" textlink="">
      <xdr:nvSpPr>
        <xdr:cNvPr id="236" name="テキスト ボックス 235"/>
        <xdr:cNvSpPr txBox="1"/>
      </xdr:nvSpPr>
      <xdr:spPr>
        <a:xfrm>
          <a:off x="11938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5460" cy="258445"/>
    <xdr:sp macro="" textlink="">
      <xdr:nvSpPr>
        <xdr:cNvPr id="238" name="テキスト ボックス 237"/>
        <xdr:cNvSpPr txBox="1"/>
      </xdr:nvSpPr>
      <xdr:spPr>
        <a:xfrm>
          <a:off x="11938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5460" cy="259080"/>
    <xdr:sp macro="" textlink="">
      <xdr:nvSpPr>
        <xdr:cNvPr id="240" name="テキスト ボックス 239"/>
        <xdr:cNvSpPr txBox="1"/>
      </xdr:nvSpPr>
      <xdr:spPr>
        <a:xfrm>
          <a:off x="11938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5460" cy="256540"/>
    <xdr:sp macro="" textlink="">
      <xdr:nvSpPr>
        <xdr:cNvPr id="242" name="テキスト ボックス 241"/>
        <xdr:cNvSpPr txBox="1"/>
      </xdr:nvSpPr>
      <xdr:spPr>
        <a:xfrm>
          <a:off x="11938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5460" cy="259080"/>
    <xdr:sp macro="" textlink="">
      <xdr:nvSpPr>
        <xdr:cNvPr id="244" name="テキスト ボックス 243"/>
        <xdr:cNvSpPr txBox="1"/>
      </xdr:nvSpPr>
      <xdr:spPr>
        <a:xfrm>
          <a:off x="11938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46" name="テキスト ボックス 245"/>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156845</xdr:rowOff>
    </xdr:from>
    <xdr:to>
      <xdr:col>82</xdr:col>
      <xdr:colOff>107950</xdr:colOff>
      <xdr:row>60</xdr:row>
      <xdr:rowOff>132715</xdr:rowOff>
    </xdr:to>
    <xdr:cxnSp macro="">
      <xdr:nvCxnSpPr>
        <xdr:cNvPr id="248" name="直線コネクタ 247"/>
        <xdr:cNvCxnSpPr/>
      </xdr:nvCxnSpPr>
      <xdr:spPr>
        <a:xfrm flipV="1">
          <a:off x="16510000" y="9243695"/>
          <a:ext cx="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104775</xdr:rowOff>
    </xdr:from>
    <xdr:ext cx="762000" cy="259080"/>
    <xdr:sp macro="" textlink="">
      <xdr:nvSpPr>
        <xdr:cNvPr id="249" name="その他最小値テキスト"/>
        <xdr:cNvSpPr txBox="1"/>
      </xdr:nvSpPr>
      <xdr:spPr>
        <a:xfrm>
          <a:off x="16598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132715</xdr:rowOff>
    </xdr:from>
    <xdr:to>
      <xdr:col>82</xdr:col>
      <xdr:colOff>196850</xdr:colOff>
      <xdr:row>60</xdr:row>
      <xdr:rowOff>132715</xdr:rowOff>
    </xdr:to>
    <xdr:cxnSp macro="">
      <xdr:nvCxnSpPr>
        <xdr:cNvPr id="250" name="直線コネクタ 249"/>
        <xdr:cNvCxnSpPr/>
      </xdr:nvCxnSpPr>
      <xdr:spPr>
        <a:xfrm>
          <a:off x="16421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71755</xdr:rowOff>
    </xdr:from>
    <xdr:ext cx="762000" cy="259080"/>
    <xdr:sp macro="" textlink="">
      <xdr:nvSpPr>
        <xdr:cNvPr id="251" name="その他最大値テキスト"/>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156845</xdr:rowOff>
    </xdr:from>
    <xdr:to>
      <xdr:col>82</xdr:col>
      <xdr:colOff>196850</xdr:colOff>
      <xdr:row>53</xdr:row>
      <xdr:rowOff>156845</xdr:rowOff>
    </xdr:to>
    <xdr:cxnSp macro="">
      <xdr:nvCxnSpPr>
        <xdr:cNvPr id="252" name="直線コネクタ 251"/>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72390</xdr:rowOff>
    </xdr:from>
    <xdr:to>
      <xdr:col>82</xdr:col>
      <xdr:colOff>107950</xdr:colOff>
      <xdr:row>59</xdr:row>
      <xdr:rowOff>151765</xdr:rowOff>
    </xdr:to>
    <xdr:cxnSp macro="">
      <xdr:nvCxnSpPr>
        <xdr:cNvPr id="253" name="直線コネクタ 252"/>
        <xdr:cNvCxnSpPr/>
      </xdr:nvCxnSpPr>
      <xdr:spPr>
        <a:xfrm flipV="1">
          <a:off x="15671800" y="10016490"/>
          <a:ext cx="8382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166370</xdr:rowOff>
    </xdr:from>
    <xdr:ext cx="762000" cy="256540"/>
    <xdr:sp macro="" textlink="">
      <xdr:nvSpPr>
        <xdr:cNvPr id="254" name="その他平均値テキスト"/>
        <xdr:cNvSpPr txBox="1"/>
      </xdr:nvSpPr>
      <xdr:spPr>
        <a:xfrm>
          <a:off x="16598900" y="976757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149860</xdr:rowOff>
    </xdr:from>
    <xdr:to>
      <xdr:col>82</xdr:col>
      <xdr:colOff>158750</xdr:colOff>
      <xdr:row>58</xdr:row>
      <xdr:rowOff>80010</xdr:rowOff>
    </xdr:to>
    <xdr:sp macro="" textlink="">
      <xdr:nvSpPr>
        <xdr:cNvPr id="255" name="フローチャート: 判断 254"/>
        <xdr:cNvSpPr/>
      </xdr:nvSpPr>
      <xdr:spPr>
        <a:xfrm>
          <a:off x="164592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151765</xdr:rowOff>
    </xdr:from>
    <xdr:to>
      <xdr:col>78</xdr:col>
      <xdr:colOff>69850</xdr:colOff>
      <xdr:row>60</xdr:row>
      <xdr:rowOff>165100</xdr:rowOff>
    </xdr:to>
    <xdr:cxnSp macro="">
      <xdr:nvCxnSpPr>
        <xdr:cNvPr id="256" name="直線コネクタ 255"/>
        <xdr:cNvCxnSpPr/>
      </xdr:nvCxnSpPr>
      <xdr:spPr>
        <a:xfrm flipV="1">
          <a:off x="14782800" y="1026731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130810</xdr:rowOff>
    </xdr:from>
    <xdr:to>
      <xdr:col>78</xdr:col>
      <xdr:colOff>120650</xdr:colOff>
      <xdr:row>59</xdr:row>
      <xdr:rowOff>60960</xdr:rowOff>
    </xdr:to>
    <xdr:sp macro="" textlink="">
      <xdr:nvSpPr>
        <xdr:cNvPr id="257" name="フローチャート: 判断 256"/>
        <xdr:cNvSpPr/>
      </xdr:nvSpPr>
      <xdr:spPr>
        <a:xfrm>
          <a:off x="156210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71120</xdr:rowOff>
    </xdr:from>
    <xdr:ext cx="736600" cy="259080"/>
    <xdr:sp macro="" textlink="">
      <xdr:nvSpPr>
        <xdr:cNvPr id="258" name="テキスト ボックス 257"/>
        <xdr:cNvSpPr txBox="1"/>
      </xdr:nvSpPr>
      <xdr:spPr>
        <a:xfrm>
          <a:off x="15290800" y="9843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143510</xdr:rowOff>
    </xdr:from>
    <xdr:to>
      <xdr:col>73</xdr:col>
      <xdr:colOff>180975</xdr:colOff>
      <xdr:row>60</xdr:row>
      <xdr:rowOff>165100</xdr:rowOff>
    </xdr:to>
    <xdr:cxnSp macro="">
      <xdr:nvCxnSpPr>
        <xdr:cNvPr id="259" name="直線コネクタ 258"/>
        <xdr:cNvCxnSpPr/>
      </xdr:nvCxnSpPr>
      <xdr:spPr>
        <a:xfrm>
          <a:off x="13893800" y="104305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154940</xdr:rowOff>
    </xdr:from>
    <xdr:to>
      <xdr:col>74</xdr:col>
      <xdr:colOff>31750</xdr:colOff>
      <xdr:row>60</xdr:row>
      <xdr:rowOff>85090</xdr:rowOff>
    </xdr:to>
    <xdr:sp macro="" textlink="">
      <xdr:nvSpPr>
        <xdr:cNvPr id="260" name="フローチャート: 判断 259"/>
        <xdr:cNvSpPr/>
      </xdr:nvSpPr>
      <xdr:spPr>
        <a:xfrm>
          <a:off x="147320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95250</xdr:rowOff>
    </xdr:from>
    <xdr:ext cx="762000" cy="259080"/>
    <xdr:sp macro="" textlink="">
      <xdr:nvSpPr>
        <xdr:cNvPr id="261" name="テキスト ボックス 260"/>
        <xdr:cNvSpPr txBox="1"/>
      </xdr:nvSpPr>
      <xdr:spPr>
        <a:xfrm>
          <a:off x="14401800" y="1003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67310</xdr:rowOff>
    </xdr:from>
    <xdr:to>
      <xdr:col>69</xdr:col>
      <xdr:colOff>92075</xdr:colOff>
      <xdr:row>60</xdr:row>
      <xdr:rowOff>143510</xdr:rowOff>
    </xdr:to>
    <xdr:cxnSp macro="">
      <xdr:nvCxnSpPr>
        <xdr:cNvPr id="262" name="直線コネクタ 261"/>
        <xdr:cNvCxnSpPr/>
      </xdr:nvCxnSpPr>
      <xdr:spPr>
        <a:xfrm>
          <a:off x="13004800" y="103543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27305</xdr:rowOff>
    </xdr:from>
    <xdr:to>
      <xdr:col>69</xdr:col>
      <xdr:colOff>142875</xdr:colOff>
      <xdr:row>60</xdr:row>
      <xdr:rowOff>128905</xdr:rowOff>
    </xdr:to>
    <xdr:sp macro="" textlink="">
      <xdr:nvSpPr>
        <xdr:cNvPr id="263" name="フローチャート: 判断 262"/>
        <xdr:cNvSpPr/>
      </xdr:nvSpPr>
      <xdr:spPr>
        <a:xfrm>
          <a:off x="138430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139065</xdr:rowOff>
    </xdr:from>
    <xdr:ext cx="759460" cy="259080"/>
    <xdr:sp macro="" textlink="">
      <xdr:nvSpPr>
        <xdr:cNvPr id="264" name="テキスト ボックス 263"/>
        <xdr:cNvSpPr txBox="1"/>
      </xdr:nvSpPr>
      <xdr:spPr>
        <a:xfrm>
          <a:off x="13512800" y="100831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60</xdr:row>
      <xdr:rowOff>27305</xdr:rowOff>
    </xdr:from>
    <xdr:to>
      <xdr:col>65</xdr:col>
      <xdr:colOff>53975</xdr:colOff>
      <xdr:row>60</xdr:row>
      <xdr:rowOff>128905</xdr:rowOff>
    </xdr:to>
    <xdr:sp macro="" textlink="">
      <xdr:nvSpPr>
        <xdr:cNvPr id="265" name="フローチャート: 判断 264"/>
        <xdr:cNvSpPr/>
      </xdr:nvSpPr>
      <xdr:spPr>
        <a:xfrm>
          <a:off x="129540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113665</xdr:rowOff>
    </xdr:from>
    <xdr:ext cx="762000" cy="258445"/>
    <xdr:sp macro="" textlink="">
      <xdr:nvSpPr>
        <xdr:cNvPr id="266" name="テキスト ボックス 265"/>
        <xdr:cNvSpPr txBox="1"/>
      </xdr:nvSpPr>
      <xdr:spPr>
        <a:xfrm>
          <a:off x="12623800" y="1040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8" name="テキスト ボックス 267"/>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69" name="テキスト ボックス 268"/>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71" name="テキスト ボックス 270"/>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58</xdr:row>
      <xdr:rowOff>21590</xdr:rowOff>
    </xdr:from>
    <xdr:to>
      <xdr:col>82</xdr:col>
      <xdr:colOff>158750</xdr:colOff>
      <xdr:row>58</xdr:row>
      <xdr:rowOff>123190</xdr:rowOff>
    </xdr:to>
    <xdr:sp macro="" textlink="">
      <xdr:nvSpPr>
        <xdr:cNvPr id="272" name="楕円 271"/>
        <xdr:cNvSpPr/>
      </xdr:nvSpPr>
      <xdr:spPr>
        <a:xfrm>
          <a:off x="164592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165100</xdr:rowOff>
    </xdr:from>
    <xdr:ext cx="762000" cy="259080"/>
    <xdr:sp macro="" textlink="">
      <xdr:nvSpPr>
        <xdr:cNvPr id="273" name="その他該当値テキスト"/>
        <xdr:cNvSpPr txBox="1"/>
      </xdr:nvSpPr>
      <xdr:spPr>
        <a:xfrm>
          <a:off x="16598900" y="993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100965</xdr:rowOff>
    </xdr:from>
    <xdr:to>
      <xdr:col>78</xdr:col>
      <xdr:colOff>120650</xdr:colOff>
      <xdr:row>60</xdr:row>
      <xdr:rowOff>31115</xdr:rowOff>
    </xdr:to>
    <xdr:sp macro="" textlink="">
      <xdr:nvSpPr>
        <xdr:cNvPr id="274" name="楕円 273"/>
        <xdr:cNvSpPr/>
      </xdr:nvSpPr>
      <xdr:spPr>
        <a:xfrm>
          <a:off x="15621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15875</xdr:rowOff>
    </xdr:from>
    <xdr:ext cx="736600" cy="259080"/>
    <xdr:sp macro="" textlink="">
      <xdr:nvSpPr>
        <xdr:cNvPr id="275" name="テキスト ボックス 274"/>
        <xdr:cNvSpPr txBox="1"/>
      </xdr:nvSpPr>
      <xdr:spPr>
        <a:xfrm>
          <a:off x="15290800" y="10302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6" name="楕円 275"/>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29210</xdr:rowOff>
    </xdr:from>
    <xdr:ext cx="762000" cy="256540"/>
    <xdr:sp macro="" textlink="">
      <xdr:nvSpPr>
        <xdr:cNvPr id="277" name="テキスト ボックス 276"/>
        <xdr:cNvSpPr txBox="1"/>
      </xdr:nvSpPr>
      <xdr:spPr>
        <a:xfrm>
          <a:off x="14401800" y="10487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92710</xdr:rowOff>
    </xdr:from>
    <xdr:to>
      <xdr:col>69</xdr:col>
      <xdr:colOff>142875</xdr:colOff>
      <xdr:row>61</xdr:row>
      <xdr:rowOff>22860</xdr:rowOff>
    </xdr:to>
    <xdr:sp macro="" textlink="">
      <xdr:nvSpPr>
        <xdr:cNvPr id="278" name="楕円 277"/>
        <xdr:cNvSpPr/>
      </xdr:nvSpPr>
      <xdr:spPr>
        <a:xfrm>
          <a:off x="138430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7620</xdr:rowOff>
    </xdr:from>
    <xdr:ext cx="759460" cy="256540"/>
    <xdr:sp macro="" textlink="">
      <xdr:nvSpPr>
        <xdr:cNvPr id="279" name="テキスト ボックス 278"/>
        <xdr:cNvSpPr txBox="1"/>
      </xdr:nvSpPr>
      <xdr:spPr>
        <a:xfrm>
          <a:off x="13512800" y="104660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16510</xdr:rowOff>
    </xdr:from>
    <xdr:to>
      <xdr:col>65</xdr:col>
      <xdr:colOff>53975</xdr:colOff>
      <xdr:row>60</xdr:row>
      <xdr:rowOff>118110</xdr:rowOff>
    </xdr:to>
    <xdr:sp macro="" textlink="">
      <xdr:nvSpPr>
        <xdr:cNvPr id="280" name="楕円 279"/>
        <xdr:cNvSpPr/>
      </xdr:nvSpPr>
      <xdr:spPr>
        <a:xfrm>
          <a:off x="129540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128270</xdr:rowOff>
    </xdr:from>
    <xdr:ext cx="762000" cy="259080"/>
    <xdr:sp macro="" textlink="">
      <xdr:nvSpPr>
        <xdr:cNvPr id="281" name="テキスト ボックス 280"/>
        <xdr:cNvSpPr txBox="1"/>
      </xdr:nvSpPr>
      <xdr:spPr>
        <a:xfrm>
          <a:off x="12623800" y="1007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latin typeface="ＭＳ Ｐゴシック"/>
              <a:ea typeface="ＭＳ Ｐゴシック"/>
            </a:rPr>
            <a:t>　</a:t>
          </a:r>
          <a:r>
            <a:rPr kumimoji="1" lang="ja-JP" altLang="en-US" sz="1150">
              <a:latin typeface="ＭＳ Ｐゴシック"/>
              <a:ea typeface="ＭＳ Ｐゴシック"/>
            </a:rPr>
            <a:t>令和３年度は特別定額給付金事業等の減により対前年度費で0.3ポイント減少した。また、当市は旧那賀川町及び旧羽ノ浦町と市町合併し旧1市2町からの負担金で運営していた一部事務組合(消防・衛生)の業務を継承したため、類似団体平均より7.1ポイント下回っている一方、人件費の割合が高くなっている。</a:t>
          </a:r>
        </a:p>
        <a:p>
          <a:r>
            <a:rPr kumimoji="1" lang="ja-JP" altLang="en-US" sz="1150">
              <a:latin typeface="ＭＳ Ｐゴシック"/>
              <a:ea typeface="ＭＳ Ｐゴシック"/>
            </a:rPr>
            <a:t>　市単独補助金等については、平成29年８月に「補助金等に関する基本方針」を策定し各団体の収支状況等を精査した上で決定するほか団体の統合、再編や補助の終期を設定するなど見直しを行うこととしている。</a:t>
          </a:r>
        </a:p>
      </xdr:txBody>
    </xdr:sp>
    <xdr:clientData/>
  </xdr:twoCellAnchor>
  <xdr:oneCellAnchor>
    <xdr:from>
      <xdr:col>62</xdr:col>
      <xdr:colOff>6350</xdr:colOff>
      <xdr:row>29</xdr:row>
      <xdr:rowOff>107950</xdr:rowOff>
    </xdr:from>
    <xdr:ext cx="295910" cy="225425"/>
    <xdr:sp macro="" textlink="">
      <xdr:nvSpPr>
        <xdr:cNvPr id="293" name="テキスト ボックス 292"/>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95" name="テキスト ボックス 294"/>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5460" cy="256540"/>
    <xdr:sp macro="" textlink="">
      <xdr:nvSpPr>
        <xdr:cNvPr id="297" name="テキスト ボックス 296"/>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5460" cy="256540"/>
    <xdr:sp macro="" textlink="">
      <xdr:nvSpPr>
        <xdr:cNvPr id="299" name="テキスト ボックス 298"/>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5460" cy="256540"/>
    <xdr:sp macro="" textlink="">
      <xdr:nvSpPr>
        <xdr:cNvPr id="301" name="テキスト ボックス 300"/>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5460" cy="256540"/>
    <xdr:sp macro="" textlink="">
      <xdr:nvSpPr>
        <xdr:cNvPr id="303" name="テキスト ボックス 302"/>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76200</xdr:rowOff>
    </xdr:from>
    <xdr:ext cx="762000" cy="256540"/>
    <xdr:sp macro="" textlink="">
      <xdr:nvSpPr>
        <xdr:cNvPr id="307" name="補助費等最小値テキスト"/>
        <xdr:cNvSpPr txBox="1"/>
      </xdr:nvSpPr>
      <xdr:spPr>
        <a:xfrm>
          <a:off x="16598900" y="69342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167640</xdr:rowOff>
    </xdr:from>
    <xdr:ext cx="762000" cy="256540"/>
    <xdr:sp macro="" textlink="">
      <xdr:nvSpPr>
        <xdr:cNvPr id="309" name="補助費等最大値テキスト"/>
        <xdr:cNvSpPr txBox="1"/>
      </xdr:nvSpPr>
      <xdr:spPr>
        <a:xfrm>
          <a:off x="16598900" y="56540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145415</xdr:rowOff>
    </xdr:from>
    <xdr:to>
      <xdr:col>82</xdr:col>
      <xdr:colOff>107950</xdr:colOff>
      <xdr:row>34</xdr:row>
      <xdr:rowOff>158750</xdr:rowOff>
    </xdr:to>
    <xdr:cxnSp macro="">
      <xdr:nvCxnSpPr>
        <xdr:cNvPr id="311" name="直線コネクタ 310"/>
        <xdr:cNvCxnSpPr/>
      </xdr:nvCxnSpPr>
      <xdr:spPr>
        <a:xfrm flipV="1">
          <a:off x="15671800" y="59747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48260</xdr:rowOff>
    </xdr:from>
    <xdr:ext cx="762000" cy="259080"/>
    <xdr:sp macro="" textlink="">
      <xdr:nvSpPr>
        <xdr:cNvPr id="312" name="補助費等平均値テキスト"/>
        <xdr:cNvSpPr txBox="1"/>
      </xdr:nvSpPr>
      <xdr:spPr>
        <a:xfrm>
          <a:off x="16598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158750</xdr:rowOff>
    </xdr:to>
    <xdr:cxnSp macro="">
      <xdr:nvCxnSpPr>
        <xdr:cNvPr id="314" name="直線コネクタ 313"/>
        <xdr:cNvCxnSpPr/>
      </xdr:nvCxnSpPr>
      <xdr:spPr>
        <a:xfrm>
          <a:off x="14782800" y="588772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5" name="フローチャート: 判断 314"/>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135255</xdr:rowOff>
    </xdr:from>
    <xdr:ext cx="736600" cy="256540"/>
    <xdr:sp macro="" textlink="">
      <xdr:nvSpPr>
        <xdr:cNvPr id="316" name="テキスト ボックス 315"/>
        <xdr:cNvSpPr txBox="1"/>
      </xdr:nvSpPr>
      <xdr:spPr>
        <a:xfrm>
          <a:off x="15290800" y="63074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53975</xdr:rowOff>
    </xdr:from>
    <xdr:to>
      <xdr:col>73</xdr:col>
      <xdr:colOff>180975</xdr:colOff>
      <xdr:row>34</xdr:row>
      <xdr:rowOff>58420</xdr:rowOff>
    </xdr:to>
    <xdr:cxnSp macro="">
      <xdr:nvCxnSpPr>
        <xdr:cNvPr id="317" name="直線コネクタ 316"/>
        <xdr:cNvCxnSpPr/>
      </xdr:nvCxnSpPr>
      <xdr:spPr>
        <a:xfrm>
          <a:off x="13893800" y="58832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71120</xdr:rowOff>
    </xdr:from>
    <xdr:ext cx="762000" cy="259080"/>
    <xdr:sp macro="" textlink="">
      <xdr:nvSpPr>
        <xdr:cNvPr id="319" name="テキスト ボックス 318"/>
        <xdr:cNvSpPr txBox="1"/>
      </xdr:nvSpPr>
      <xdr:spPr>
        <a:xfrm>
          <a:off x="14401800" y="624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49530</xdr:rowOff>
    </xdr:from>
    <xdr:to>
      <xdr:col>69</xdr:col>
      <xdr:colOff>92075</xdr:colOff>
      <xdr:row>34</xdr:row>
      <xdr:rowOff>53975</xdr:rowOff>
    </xdr:to>
    <xdr:cxnSp macro="">
      <xdr:nvCxnSpPr>
        <xdr:cNvPr id="320" name="直線コネクタ 319"/>
        <xdr:cNvCxnSpPr/>
      </xdr:nvCxnSpPr>
      <xdr:spPr>
        <a:xfrm>
          <a:off x="13004800" y="58788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137795</xdr:rowOff>
    </xdr:from>
    <xdr:to>
      <xdr:col>69</xdr:col>
      <xdr:colOff>142875</xdr:colOff>
      <xdr:row>36</xdr:row>
      <xdr:rowOff>67945</xdr:rowOff>
    </xdr:to>
    <xdr:sp macro="" textlink="">
      <xdr:nvSpPr>
        <xdr:cNvPr id="321" name="フローチャート: 判断 320"/>
        <xdr:cNvSpPr/>
      </xdr:nvSpPr>
      <xdr:spPr>
        <a:xfrm>
          <a:off x="138430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52705</xdr:rowOff>
    </xdr:from>
    <xdr:ext cx="759460" cy="256540"/>
    <xdr:sp macro="" textlink="">
      <xdr:nvSpPr>
        <xdr:cNvPr id="322" name="テキスト ボックス 321"/>
        <xdr:cNvSpPr txBox="1"/>
      </xdr:nvSpPr>
      <xdr:spPr>
        <a:xfrm>
          <a:off x="13512800" y="62249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128905</xdr:rowOff>
    </xdr:from>
    <xdr:to>
      <xdr:col>65</xdr:col>
      <xdr:colOff>53975</xdr:colOff>
      <xdr:row>36</xdr:row>
      <xdr:rowOff>59055</xdr:rowOff>
    </xdr:to>
    <xdr:sp macro="" textlink="">
      <xdr:nvSpPr>
        <xdr:cNvPr id="323" name="フローチャート: 判断 322"/>
        <xdr:cNvSpPr/>
      </xdr:nvSpPr>
      <xdr:spPr>
        <a:xfrm>
          <a:off x="129540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43815</xdr:rowOff>
    </xdr:from>
    <xdr:ext cx="762000" cy="256540"/>
    <xdr:sp macro="" textlink="">
      <xdr:nvSpPr>
        <xdr:cNvPr id="324" name="テキスト ボックス 323"/>
        <xdr:cNvSpPr txBox="1"/>
      </xdr:nvSpPr>
      <xdr:spPr>
        <a:xfrm>
          <a:off x="12623800" y="62160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6" name="テキスト ボックス 325"/>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27" name="テキスト ボックス 326"/>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29" name="テキスト ボックス 328"/>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34</xdr:row>
      <xdr:rowOff>94615</xdr:rowOff>
    </xdr:from>
    <xdr:to>
      <xdr:col>82</xdr:col>
      <xdr:colOff>158750</xdr:colOff>
      <xdr:row>35</xdr:row>
      <xdr:rowOff>24765</xdr:rowOff>
    </xdr:to>
    <xdr:sp macro="" textlink="">
      <xdr:nvSpPr>
        <xdr:cNvPr id="330" name="楕円 329"/>
        <xdr:cNvSpPr/>
      </xdr:nvSpPr>
      <xdr:spPr>
        <a:xfrm>
          <a:off x="164592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3175</xdr:rowOff>
    </xdr:from>
    <xdr:ext cx="762000" cy="259080"/>
    <xdr:sp macro="" textlink="">
      <xdr:nvSpPr>
        <xdr:cNvPr id="331" name="補助費等該当値テキスト"/>
        <xdr:cNvSpPr txBox="1"/>
      </xdr:nvSpPr>
      <xdr:spPr>
        <a:xfrm>
          <a:off x="1659890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107950</xdr:rowOff>
    </xdr:from>
    <xdr:to>
      <xdr:col>78</xdr:col>
      <xdr:colOff>120650</xdr:colOff>
      <xdr:row>35</xdr:row>
      <xdr:rowOff>38100</xdr:rowOff>
    </xdr:to>
    <xdr:sp macro="" textlink="">
      <xdr:nvSpPr>
        <xdr:cNvPr id="332" name="楕円 331"/>
        <xdr:cNvSpPr/>
      </xdr:nvSpPr>
      <xdr:spPr>
        <a:xfrm>
          <a:off x="156210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48260</xdr:rowOff>
    </xdr:from>
    <xdr:ext cx="736600" cy="259080"/>
    <xdr:sp macro="" textlink="">
      <xdr:nvSpPr>
        <xdr:cNvPr id="333" name="テキスト ボックス 332"/>
        <xdr:cNvSpPr txBox="1"/>
      </xdr:nvSpPr>
      <xdr:spPr>
        <a:xfrm>
          <a:off x="15290800" y="5706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34" name="楕円 333"/>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119380</xdr:rowOff>
    </xdr:from>
    <xdr:ext cx="762000" cy="259080"/>
    <xdr:sp macro="" textlink="">
      <xdr:nvSpPr>
        <xdr:cNvPr id="335" name="テキスト ボックス 334"/>
        <xdr:cNvSpPr txBox="1"/>
      </xdr:nvSpPr>
      <xdr:spPr>
        <a:xfrm>
          <a:off x="14401800" y="560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3175</xdr:rowOff>
    </xdr:from>
    <xdr:to>
      <xdr:col>69</xdr:col>
      <xdr:colOff>142875</xdr:colOff>
      <xdr:row>34</xdr:row>
      <xdr:rowOff>104775</xdr:rowOff>
    </xdr:to>
    <xdr:sp macro="" textlink="">
      <xdr:nvSpPr>
        <xdr:cNvPr id="336" name="楕円 335"/>
        <xdr:cNvSpPr/>
      </xdr:nvSpPr>
      <xdr:spPr>
        <a:xfrm>
          <a:off x="138430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114935</xdr:rowOff>
    </xdr:from>
    <xdr:ext cx="759460" cy="259080"/>
    <xdr:sp macro="" textlink="">
      <xdr:nvSpPr>
        <xdr:cNvPr id="337" name="テキスト ボックス 336"/>
        <xdr:cNvSpPr txBox="1"/>
      </xdr:nvSpPr>
      <xdr:spPr>
        <a:xfrm>
          <a:off x="13512800" y="56013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170180</xdr:rowOff>
    </xdr:from>
    <xdr:to>
      <xdr:col>65</xdr:col>
      <xdr:colOff>53975</xdr:colOff>
      <xdr:row>34</xdr:row>
      <xdr:rowOff>100330</xdr:rowOff>
    </xdr:to>
    <xdr:sp macro="" textlink="">
      <xdr:nvSpPr>
        <xdr:cNvPr id="338" name="楕円 337"/>
        <xdr:cNvSpPr/>
      </xdr:nvSpPr>
      <xdr:spPr>
        <a:xfrm>
          <a:off x="129540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110490</xdr:rowOff>
    </xdr:from>
    <xdr:ext cx="762000" cy="256540"/>
    <xdr:sp macro="" textlink="">
      <xdr:nvSpPr>
        <xdr:cNvPr id="339" name="テキスト ボックス 338"/>
        <xdr:cNvSpPr txBox="1"/>
      </xdr:nvSpPr>
      <xdr:spPr>
        <a:xfrm>
          <a:off x="12623800" y="55968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市債の発行を伴う事業の厳しい精査を行うとともに高利残債の利率見直し交渉による利子負担の軽減を図っていることなどから公債費に係る経常収支比率は13.9％と類似団体平均より1.4ポイント下回った。しかし公債費は約32億7千万円となっており公債費負担は依然として高い。</a:t>
          </a:r>
        </a:p>
        <a:p>
          <a:r>
            <a:rPr kumimoji="1" lang="ja-JP" altLang="en-US" sz="1100">
              <a:latin typeface="ＭＳ Ｐゴシック"/>
              <a:ea typeface="ＭＳ Ｐゴシック"/>
            </a:rPr>
            <a:t>　令和２年度に合併特例債の発行が終了し本来の対象事業における地方債の発行へシフトしていることや一般財源確保のために臨時財政対策債発行額の増加が見込まれることから健全化判断比率の悪化に注意を払いながら、慎重な市債発行により堅実な財政運営に努める必要がある。</a:t>
          </a:r>
        </a:p>
      </xdr:txBody>
    </xdr:sp>
    <xdr:clientData/>
  </xdr:twoCellAnchor>
  <xdr:oneCellAnchor>
    <xdr:from>
      <xdr:col>3</xdr:col>
      <xdr:colOff>123825</xdr:colOff>
      <xdr:row>69</xdr:row>
      <xdr:rowOff>107950</xdr:rowOff>
    </xdr:from>
    <xdr:ext cx="295910" cy="225425"/>
    <xdr:sp macro="" textlink="">
      <xdr:nvSpPr>
        <xdr:cNvPr id="351" name="テキスト ボックス 350"/>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53" name="テキスト ボックス 352"/>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5460" cy="256540"/>
    <xdr:sp macro="" textlink="">
      <xdr:nvSpPr>
        <xdr:cNvPr id="355" name="テキスト ボックス 354"/>
        <xdr:cNvSpPr txBox="1"/>
      </xdr:nvSpPr>
      <xdr:spPr>
        <a:xfrm>
          <a:off x="254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5460" cy="256540"/>
    <xdr:sp macro="" textlink="">
      <xdr:nvSpPr>
        <xdr:cNvPr id="357" name="テキスト ボックス 356"/>
        <xdr:cNvSpPr txBox="1"/>
      </xdr:nvSpPr>
      <xdr:spPr>
        <a:xfrm>
          <a:off x="254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5460" cy="256540"/>
    <xdr:sp macro="" textlink="">
      <xdr:nvSpPr>
        <xdr:cNvPr id="359" name="テキスト ボックス 358"/>
        <xdr:cNvSpPr txBox="1"/>
      </xdr:nvSpPr>
      <xdr:spPr>
        <a:xfrm>
          <a:off x="254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5460" cy="256540"/>
    <xdr:sp macro="" textlink="">
      <xdr:nvSpPr>
        <xdr:cNvPr id="361" name="テキスト ボックス 360"/>
        <xdr:cNvSpPr txBox="1"/>
      </xdr:nvSpPr>
      <xdr:spPr>
        <a:xfrm>
          <a:off x="254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49530</xdr:rowOff>
    </xdr:to>
    <xdr:cxnSp macro="">
      <xdr:nvCxnSpPr>
        <xdr:cNvPr id="364" name="直線コネクタ 363"/>
        <xdr:cNvCxnSpPr/>
      </xdr:nvCxnSpPr>
      <xdr:spPr>
        <a:xfrm flipV="1">
          <a:off x="4826000" y="1276858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21590</xdr:rowOff>
    </xdr:from>
    <xdr:ext cx="762000" cy="259080"/>
    <xdr:sp macro="" textlink="">
      <xdr:nvSpPr>
        <xdr:cNvPr id="365" name="公債費最小値テキスト"/>
        <xdr:cNvSpPr txBox="1"/>
      </xdr:nvSpPr>
      <xdr:spPr>
        <a:xfrm>
          <a:off x="4914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49530</xdr:rowOff>
    </xdr:from>
    <xdr:to>
      <xdr:col>24</xdr:col>
      <xdr:colOff>114300</xdr:colOff>
      <xdr:row>80</xdr:row>
      <xdr:rowOff>49530</xdr:rowOff>
    </xdr:to>
    <xdr:cxnSp macro="">
      <xdr:nvCxnSpPr>
        <xdr:cNvPr id="366" name="直線コネクタ 365"/>
        <xdr:cNvCxnSpPr/>
      </xdr:nvCxnSpPr>
      <xdr:spPr>
        <a:xfrm>
          <a:off x="4737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167640</xdr:rowOff>
    </xdr:from>
    <xdr:ext cx="762000" cy="256540"/>
    <xdr:sp macro="" textlink="">
      <xdr:nvSpPr>
        <xdr:cNvPr id="367" name="公債費最大値テキスト"/>
        <xdr:cNvSpPr txBox="1"/>
      </xdr:nvSpPr>
      <xdr:spPr>
        <a:xfrm>
          <a:off x="4914900" y="125120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19685</xdr:rowOff>
    </xdr:from>
    <xdr:to>
      <xdr:col>24</xdr:col>
      <xdr:colOff>25400</xdr:colOff>
      <xdr:row>77</xdr:row>
      <xdr:rowOff>74930</xdr:rowOff>
    </xdr:to>
    <xdr:cxnSp macro="">
      <xdr:nvCxnSpPr>
        <xdr:cNvPr id="369" name="直線コネクタ 368"/>
        <xdr:cNvCxnSpPr/>
      </xdr:nvCxnSpPr>
      <xdr:spPr>
        <a:xfrm flipV="1">
          <a:off x="3987800" y="1322133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5080</xdr:rowOff>
    </xdr:from>
    <xdr:ext cx="762000" cy="259080"/>
    <xdr:sp macro="" textlink="">
      <xdr:nvSpPr>
        <xdr:cNvPr id="370" name="公債費平均値テキスト"/>
        <xdr:cNvSpPr txBox="1"/>
      </xdr:nvSpPr>
      <xdr:spPr>
        <a:xfrm>
          <a:off x="4914900" y="1320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33020</xdr:rowOff>
    </xdr:from>
    <xdr:to>
      <xdr:col>24</xdr:col>
      <xdr:colOff>76200</xdr:colOff>
      <xdr:row>77</xdr:row>
      <xdr:rowOff>134620</xdr:rowOff>
    </xdr:to>
    <xdr:sp macro="" textlink="">
      <xdr:nvSpPr>
        <xdr:cNvPr id="371" name="フローチャート: 判断 370"/>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74930</xdr:rowOff>
    </xdr:from>
    <xdr:to>
      <xdr:col>19</xdr:col>
      <xdr:colOff>187325</xdr:colOff>
      <xdr:row>77</xdr:row>
      <xdr:rowOff>83820</xdr:rowOff>
    </xdr:to>
    <xdr:cxnSp macro="">
      <xdr:nvCxnSpPr>
        <xdr:cNvPr id="372" name="直線コネクタ 371"/>
        <xdr:cNvCxnSpPr/>
      </xdr:nvCxnSpPr>
      <xdr:spPr>
        <a:xfrm flipV="1">
          <a:off x="3098800" y="132765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165100</xdr:rowOff>
    </xdr:from>
    <xdr:to>
      <xdr:col>20</xdr:col>
      <xdr:colOff>38100</xdr:colOff>
      <xdr:row>78</xdr:row>
      <xdr:rowOff>95250</xdr:rowOff>
    </xdr:to>
    <xdr:sp macro="" textlink="">
      <xdr:nvSpPr>
        <xdr:cNvPr id="373" name="フローチャート: 判断 372"/>
        <xdr:cNvSpPr/>
      </xdr:nvSpPr>
      <xdr:spPr>
        <a:xfrm>
          <a:off x="3937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80010</xdr:rowOff>
    </xdr:from>
    <xdr:ext cx="734060" cy="259080"/>
    <xdr:sp macro="" textlink="">
      <xdr:nvSpPr>
        <xdr:cNvPr id="374" name="テキスト ボックス 373"/>
        <xdr:cNvSpPr txBox="1"/>
      </xdr:nvSpPr>
      <xdr:spPr>
        <a:xfrm>
          <a:off x="3606800" y="134531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46990</xdr:rowOff>
    </xdr:from>
    <xdr:to>
      <xdr:col>15</xdr:col>
      <xdr:colOff>98425</xdr:colOff>
      <xdr:row>77</xdr:row>
      <xdr:rowOff>83820</xdr:rowOff>
    </xdr:to>
    <xdr:cxnSp macro="">
      <xdr:nvCxnSpPr>
        <xdr:cNvPr id="375" name="直線コネクタ 374"/>
        <xdr:cNvCxnSpPr/>
      </xdr:nvCxnSpPr>
      <xdr:spPr>
        <a:xfrm>
          <a:off x="2209800" y="132486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165100</xdr:rowOff>
    </xdr:from>
    <xdr:to>
      <xdr:col>15</xdr:col>
      <xdr:colOff>149225</xdr:colOff>
      <xdr:row>78</xdr:row>
      <xdr:rowOff>95250</xdr:rowOff>
    </xdr:to>
    <xdr:sp macro="" textlink="">
      <xdr:nvSpPr>
        <xdr:cNvPr id="376" name="フローチャート: 判断 375"/>
        <xdr:cNvSpPr/>
      </xdr:nvSpPr>
      <xdr:spPr>
        <a:xfrm>
          <a:off x="3048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80010</xdr:rowOff>
    </xdr:from>
    <xdr:ext cx="762000" cy="259080"/>
    <xdr:sp macro="" textlink="">
      <xdr:nvSpPr>
        <xdr:cNvPr id="377" name="テキスト ボックス 376"/>
        <xdr:cNvSpPr txBox="1"/>
      </xdr:nvSpPr>
      <xdr:spPr>
        <a:xfrm>
          <a:off x="27178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46990</xdr:rowOff>
    </xdr:from>
    <xdr:to>
      <xdr:col>11</xdr:col>
      <xdr:colOff>9525</xdr:colOff>
      <xdr:row>77</xdr:row>
      <xdr:rowOff>65405</xdr:rowOff>
    </xdr:to>
    <xdr:cxnSp macro="">
      <xdr:nvCxnSpPr>
        <xdr:cNvPr id="378" name="直線コネクタ 377"/>
        <xdr:cNvCxnSpPr/>
      </xdr:nvCxnSpPr>
      <xdr:spPr>
        <a:xfrm flipV="1">
          <a:off x="1320800" y="132486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170180</xdr:rowOff>
    </xdr:from>
    <xdr:to>
      <xdr:col>11</xdr:col>
      <xdr:colOff>60325</xdr:colOff>
      <xdr:row>78</xdr:row>
      <xdr:rowOff>100330</xdr:rowOff>
    </xdr:to>
    <xdr:sp macro="" textlink="">
      <xdr:nvSpPr>
        <xdr:cNvPr id="379" name="フローチャート: 判断 378"/>
        <xdr:cNvSpPr/>
      </xdr:nvSpPr>
      <xdr:spPr>
        <a:xfrm>
          <a:off x="2159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85090</xdr:rowOff>
    </xdr:from>
    <xdr:ext cx="759460" cy="259080"/>
    <xdr:sp macro="" textlink="">
      <xdr:nvSpPr>
        <xdr:cNvPr id="380" name="テキスト ボックス 379"/>
        <xdr:cNvSpPr txBox="1"/>
      </xdr:nvSpPr>
      <xdr:spPr>
        <a:xfrm>
          <a:off x="1828800" y="134581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3175</xdr:rowOff>
    </xdr:from>
    <xdr:to>
      <xdr:col>6</xdr:col>
      <xdr:colOff>171450</xdr:colOff>
      <xdr:row>78</xdr:row>
      <xdr:rowOff>104775</xdr:rowOff>
    </xdr:to>
    <xdr:sp macro="" textlink="">
      <xdr:nvSpPr>
        <xdr:cNvPr id="381" name="フローチャート: 判断 380"/>
        <xdr:cNvSpPr/>
      </xdr:nvSpPr>
      <xdr:spPr>
        <a:xfrm>
          <a:off x="1270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89535</xdr:rowOff>
    </xdr:from>
    <xdr:ext cx="759460" cy="256540"/>
    <xdr:sp macro="" textlink="">
      <xdr:nvSpPr>
        <xdr:cNvPr id="382" name="テキスト ボックス 381"/>
        <xdr:cNvSpPr txBox="1"/>
      </xdr:nvSpPr>
      <xdr:spPr>
        <a:xfrm>
          <a:off x="939800" y="134626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85" name="テキスト ボックス 384"/>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140335</xdr:rowOff>
    </xdr:from>
    <xdr:to>
      <xdr:col>24</xdr:col>
      <xdr:colOff>76200</xdr:colOff>
      <xdr:row>77</xdr:row>
      <xdr:rowOff>70485</xdr:rowOff>
    </xdr:to>
    <xdr:sp macro="" textlink="">
      <xdr:nvSpPr>
        <xdr:cNvPr id="388" name="楕円 387"/>
        <xdr:cNvSpPr/>
      </xdr:nvSpPr>
      <xdr:spPr>
        <a:xfrm>
          <a:off x="47752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156845</xdr:rowOff>
    </xdr:from>
    <xdr:ext cx="762000" cy="256540"/>
    <xdr:sp macro="" textlink="">
      <xdr:nvSpPr>
        <xdr:cNvPr id="389" name="公債費該当値テキスト"/>
        <xdr:cNvSpPr txBox="1"/>
      </xdr:nvSpPr>
      <xdr:spPr>
        <a:xfrm>
          <a:off x="4914900" y="130155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23495</xdr:rowOff>
    </xdr:from>
    <xdr:to>
      <xdr:col>20</xdr:col>
      <xdr:colOff>38100</xdr:colOff>
      <xdr:row>77</xdr:row>
      <xdr:rowOff>125095</xdr:rowOff>
    </xdr:to>
    <xdr:sp macro="" textlink="">
      <xdr:nvSpPr>
        <xdr:cNvPr id="390" name="楕円 389"/>
        <xdr:cNvSpPr/>
      </xdr:nvSpPr>
      <xdr:spPr>
        <a:xfrm>
          <a:off x="39370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135255</xdr:rowOff>
    </xdr:from>
    <xdr:ext cx="734060" cy="256540"/>
    <xdr:sp macro="" textlink="">
      <xdr:nvSpPr>
        <xdr:cNvPr id="391" name="テキスト ボックス 390"/>
        <xdr:cNvSpPr txBox="1"/>
      </xdr:nvSpPr>
      <xdr:spPr>
        <a:xfrm>
          <a:off x="3606800" y="1299400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33020</xdr:rowOff>
    </xdr:from>
    <xdr:to>
      <xdr:col>15</xdr:col>
      <xdr:colOff>149225</xdr:colOff>
      <xdr:row>77</xdr:row>
      <xdr:rowOff>134620</xdr:rowOff>
    </xdr:to>
    <xdr:sp macro="" textlink="">
      <xdr:nvSpPr>
        <xdr:cNvPr id="392" name="楕円 391"/>
        <xdr:cNvSpPr/>
      </xdr:nvSpPr>
      <xdr:spPr>
        <a:xfrm>
          <a:off x="3048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144780</xdr:rowOff>
    </xdr:from>
    <xdr:ext cx="762000" cy="256540"/>
    <xdr:sp macro="" textlink="">
      <xdr:nvSpPr>
        <xdr:cNvPr id="393" name="テキスト ボックス 392"/>
        <xdr:cNvSpPr txBox="1"/>
      </xdr:nvSpPr>
      <xdr:spPr>
        <a:xfrm>
          <a:off x="2717800" y="130035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167640</xdr:rowOff>
    </xdr:from>
    <xdr:to>
      <xdr:col>11</xdr:col>
      <xdr:colOff>60325</xdr:colOff>
      <xdr:row>77</xdr:row>
      <xdr:rowOff>97790</xdr:rowOff>
    </xdr:to>
    <xdr:sp macro="" textlink="">
      <xdr:nvSpPr>
        <xdr:cNvPr id="394" name="楕円 393"/>
        <xdr:cNvSpPr/>
      </xdr:nvSpPr>
      <xdr:spPr>
        <a:xfrm>
          <a:off x="21590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107950</xdr:rowOff>
    </xdr:from>
    <xdr:ext cx="759460" cy="259080"/>
    <xdr:sp macro="" textlink="">
      <xdr:nvSpPr>
        <xdr:cNvPr id="395" name="テキスト ボックス 394"/>
        <xdr:cNvSpPr txBox="1"/>
      </xdr:nvSpPr>
      <xdr:spPr>
        <a:xfrm>
          <a:off x="1828800" y="129667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14605</xdr:rowOff>
    </xdr:from>
    <xdr:to>
      <xdr:col>6</xdr:col>
      <xdr:colOff>171450</xdr:colOff>
      <xdr:row>77</xdr:row>
      <xdr:rowOff>116205</xdr:rowOff>
    </xdr:to>
    <xdr:sp macro="" textlink="">
      <xdr:nvSpPr>
        <xdr:cNvPr id="396" name="楕円 395"/>
        <xdr:cNvSpPr/>
      </xdr:nvSpPr>
      <xdr:spPr>
        <a:xfrm>
          <a:off x="12700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126365</xdr:rowOff>
    </xdr:from>
    <xdr:ext cx="759460" cy="259080"/>
    <xdr:sp macro="" textlink="">
      <xdr:nvSpPr>
        <xdr:cNvPr id="397" name="テキスト ボックス 396"/>
        <xdr:cNvSpPr txBox="1"/>
      </xdr:nvSpPr>
      <xdr:spPr>
        <a:xfrm>
          <a:off x="939800" y="129851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公債費以外の経常収支比率は、前年度と比較すると9.3ポイント好転し類似団体平均より4.3ポイント下回っている。主な要因として、歳出において物件費の経常収支比率で1.</a:t>
          </a:r>
          <a:r>
            <a:rPr kumimoji="1" lang="en-US" altLang="ja-JP" sz="1200">
              <a:latin typeface="ＭＳ Ｐゴシック"/>
              <a:ea typeface="ＭＳ Ｐゴシック"/>
            </a:rPr>
            <a:t>3</a:t>
          </a:r>
          <a:r>
            <a:rPr kumimoji="1" lang="ja-JP" altLang="en-US" sz="1200">
              <a:latin typeface="ＭＳ Ｐゴシック"/>
              <a:ea typeface="ＭＳ Ｐゴシック"/>
            </a:rPr>
            <a:t>ポイント好転した等である。</a:t>
          </a:r>
        </a:p>
        <a:p>
          <a:r>
            <a:rPr kumimoji="1" lang="ja-JP" altLang="en-US" sz="1200">
              <a:latin typeface="ＭＳ Ｐゴシック"/>
              <a:ea typeface="ＭＳ Ｐゴシック"/>
            </a:rPr>
            <a:t>　今後も、市税の徴収強化等により一般財源の安定的な確保に努める必要があり、また施設管理において公共施設等総合管理計画に基づく各施設の統廃合や指定管理者制度の導入等による管理コストの軽減に努めることが重要である。</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5910" cy="225425"/>
    <xdr:sp macro="" textlink="">
      <xdr:nvSpPr>
        <xdr:cNvPr id="409" name="テキスト ボックス 408"/>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11" name="テキスト ボックス 410"/>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5460" cy="256540"/>
    <xdr:sp macro="" textlink="">
      <xdr:nvSpPr>
        <xdr:cNvPr id="413" name="テキスト ボックス 412"/>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5460" cy="256540"/>
    <xdr:sp macro="" textlink="">
      <xdr:nvSpPr>
        <xdr:cNvPr id="415" name="テキスト ボックス 414"/>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5460" cy="256540"/>
    <xdr:sp macro="" textlink="">
      <xdr:nvSpPr>
        <xdr:cNvPr id="417" name="テキスト ボックス 416"/>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5460" cy="256540"/>
    <xdr:sp macro="" textlink="">
      <xdr:nvSpPr>
        <xdr:cNvPr id="419" name="テキスト ボックス 418"/>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21" name="テキスト ボックス 420"/>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8255</xdr:rowOff>
    </xdr:from>
    <xdr:to>
      <xdr:col>82</xdr:col>
      <xdr:colOff>107950</xdr:colOff>
      <xdr:row>81</xdr:row>
      <xdr:rowOff>42545</xdr:rowOff>
    </xdr:to>
    <xdr:cxnSp macro="">
      <xdr:nvCxnSpPr>
        <xdr:cNvPr id="423" name="直線コネクタ 422"/>
        <xdr:cNvCxnSpPr/>
      </xdr:nvCxnSpPr>
      <xdr:spPr>
        <a:xfrm flipV="1">
          <a:off x="16510000" y="1269555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14605</xdr:rowOff>
    </xdr:from>
    <xdr:ext cx="762000" cy="259080"/>
    <xdr:sp macro="" textlink="">
      <xdr:nvSpPr>
        <xdr:cNvPr id="424" name="公債費以外最小値テキスト"/>
        <xdr:cNvSpPr txBox="1"/>
      </xdr:nvSpPr>
      <xdr:spPr>
        <a:xfrm>
          <a:off x="16598900"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42545</xdr:rowOff>
    </xdr:from>
    <xdr:to>
      <xdr:col>82</xdr:col>
      <xdr:colOff>196850</xdr:colOff>
      <xdr:row>81</xdr:row>
      <xdr:rowOff>42545</xdr:rowOff>
    </xdr:to>
    <xdr:cxnSp macro="">
      <xdr:nvCxnSpPr>
        <xdr:cNvPr id="425" name="直線コネクタ 424"/>
        <xdr:cNvCxnSpPr/>
      </xdr:nvCxnSpPr>
      <xdr:spPr>
        <a:xfrm>
          <a:off x="16421100" y="1392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94615</xdr:rowOff>
    </xdr:from>
    <xdr:ext cx="762000" cy="259080"/>
    <xdr:sp macro="" textlink="">
      <xdr:nvSpPr>
        <xdr:cNvPr id="426" name="公債費以外最大値テキスト"/>
        <xdr:cNvSpPr txBox="1"/>
      </xdr:nvSpPr>
      <xdr:spPr>
        <a:xfrm>
          <a:off x="16598900" y="1243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8255</xdr:rowOff>
    </xdr:from>
    <xdr:to>
      <xdr:col>82</xdr:col>
      <xdr:colOff>196850</xdr:colOff>
      <xdr:row>74</xdr:row>
      <xdr:rowOff>8255</xdr:rowOff>
    </xdr:to>
    <xdr:cxnSp macro="">
      <xdr:nvCxnSpPr>
        <xdr:cNvPr id="427" name="直線コネクタ 426"/>
        <xdr:cNvCxnSpPr/>
      </xdr:nvCxnSpPr>
      <xdr:spPr>
        <a:xfrm>
          <a:off x="16421100" y="12695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78740</xdr:rowOff>
    </xdr:from>
    <xdr:to>
      <xdr:col>82</xdr:col>
      <xdr:colOff>107950</xdr:colOff>
      <xdr:row>77</xdr:row>
      <xdr:rowOff>161290</xdr:rowOff>
    </xdr:to>
    <xdr:cxnSp macro="">
      <xdr:nvCxnSpPr>
        <xdr:cNvPr id="428" name="直線コネクタ 427"/>
        <xdr:cNvCxnSpPr/>
      </xdr:nvCxnSpPr>
      <xdr:spPr>
        <a:xfrm flipV="1">
          <a:off x="15671800" y="12937490"/>
          <a:ext cx="838200" cy="425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25400</xdr:rowOff>
    </xdr:from>
    <xdr:ext cx="762000" cy="259080"/>
    <xdr:sp macro="" textlink="">
      <xdr:nvSpPr>
        <xdr:cNvPr id="429" name="公債費以外平均値テキスト"/>
        <xdr:cNvSpPr txBox="1"/>
      </xdr:nvSpPr>
      <xdr:spPr>
        <a:xfrm>
          <a:off x="1659890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53340</xdr:rowOff>
    </xdr:from>
    <xdr:to>
      <xdr:col>82</xdr:col>
      <xdr:colOff>158750</xdr:colOff>
      <xdr:row>76</xdr:row>
      <xdr:rowOff>154940</xdr:rowOff>
    </xdr:to>
    <xdr:sp macro="" textlink="">
      <xdr:nvSpPr>
        <xdr:cNvPr id="430" name="フローチャート: 判断 429"/>
        <xdr:cNvSpPr/>
      </xdr:nvSpPr>
      <xdr:spPr>
        <a:xfrm>
          <a:off x="16459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129540</xdr:rowOff>
    </xdr:from>
    <xdr:to>
      <xdr:col>78</xdr:col>
      <xdr:colOff>69850</xdr:colOff>
      <xdr:row>77</xdr:row>
      <xdr:rowOff>161290</xdr:rowOff>
    </xdr:to>
    <xdr:cxnSp macro="">
      <xdr:nvCxnSpPr>
        <xdr:cNvPr id="431" name="直線コネクタ 430"/>
        <xdr:cNvCxnSpPr/>
      </xdr:nvCxnSpPr>
      <xdr:spPr>
        <a:xfrm>
          <a:off x="14782800" y="133311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140335</xdr:rowOff>
    </xdr:from>
    <xdr:to>
      <xdr:col>78</xdr:col>
      <xdr:colOff>120650</xdr:colOff>
      <xdr:row>77</xdr:row>
      <xdr:rowOff>70485</xdr:rowOff>
    </xdr:to>
    <xdr:sp macro="" textlink="">
      <xdr:nvSpPr>
        <xdr:cNvPr id="432" name="フローチャート: 判断 431"/>
        <xdr:cNvSpPr/>
      </xdr:nvSpPr>
      <xdr:spPr>
        <a:xfrm>
          <a:off x="15621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80645</xdr:rowOff>
    </xdr:from>
    <xdr:ext cx="736600" cy="259080"/>
    <xdr:sp macro="" textlink="">
      <xdr:nvSpPr>
        <xdr:cNvPr id="433" name="テキスト ボックス 432"/>
        <xdr:cNvSpPr txBox="1"/>
      </xdr:nvSpPr>
      <xdr:spPr>
        <a:xfrm>
          <a:off x="15290800" y="12939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78740</xdr:rowOff>
    </xdr:from>
    <xdr:to>
      <xdr:col>73</xdr:col>
      <xdr:colOff>180975</xdr:colOff>
      <xdr:row>77</xdr:row>
      <xdr:rowOff>129540</xdr:rowOff>
    </xdr:to>
    <xdr:cxnSp macro="">
      <xdr:nvCxnSpPr>
        <xdr:cNvPr id="434" name="直線コネクタ 433"/>
        <xdr:cNvCxnSpPr/>
      </xdr:nvCxnSpPr>
      <xdr:spPr>
        <a:xfrm>
          <a:off x="13893800" y="132803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635</xdr:rowOff>
    </xdr:from>
    <xdr:to>
      <xdr:col>74</xdr:col>
      <xdr:colOff>31750</xdr:colOff>
      <xdr:row>77</xdr:row>
      <xdr:rowOff>102235</xdr:rowOff>
    </xdr:to>
    <xdr:sp macro="" textlink="">
      <xdr:nvSpPr>
        <xdr:cNvPr id="435" name="フローチャート: 判断 434"/>
        <xdr:cNvSpPr/>
      </xdr:nvSpPr>
      <xdr:spPr>
        <a:xfrm>
          <a:off x="147320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112395</xdr:rowOff>
    </xdr:from>
    <xdr:ext cx="762000" cy="256540"/>
    <xdr:sp macro="" textlink="">
      <xdr:nvSpPr>
        <xdr:cNvPr id="436" name="テキスト ボックス 435"/>
        <xdr:cNvSpPr txBox="1"/>
      </xdr:nvSpPr>
      <xdr:spPr>
        <a:xfrm>
          <a:off x="14401800" y="129711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6350</xdr:rowOff>
    </xdr:from>
    <xdr:to>
      <xdr:col>69</xdr:col>
      <xdr:colOff>92075</xdr:colOff>
      <xdr:row>77</xdr:row>
      <xdr:rowOff>78740</xdr:rowOff>
    </xdr:to>
    <xdr:cxnSp macro="">
      <xdr:nvCxnSpPr>
        <xdr:cNvPr id="437" name="直線コネクタ 436"/>
        <xdr:cNvCxnSpPr/>
      </xdr:nvCxnSpPr>
      <xdr:spPr>
        <a:xfrm>
          <a:off x="13004800" y="132080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140335</xdr:rowOff>
    </xdr:from>
    <xdr:to>
      <xdr:col>69</xdr:col>
      <xdr:colOff>142875</xdr:colOff>
      <xdr:row>77</xdr:row>
      <xdr:rowOff>70485</xdr:rowOff>
    </xdr:to>
    <xdr:sp macro="" textlink="">
      <xdr:nvSpPr>
        <xdr:cNvPr id="438" name="フローチャート: 判断 437"/>
        <xdr:cNvSpPr/>
      </xdr:nvSpPr>
      <xdr:spPr>
        <a:xfrm>
          <a:off x="13843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80645</xdr:rowOff>
    </xdr:from>
    <xdr:ext cx="759460" cy="259080"/>
    <xdr:sp macro="" textlink="">
      <xdr:nvSpPr>
        <xdr:cNvPr id="439" name="テキスト ボックス 438"/>
        <xdr:cNvSpPr txBox="1"/>
      </xdr:nvSpPr>
      <xdr:spPr>
        <a:xfrm>
          <a:off x="13512800" y="129393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103505</xdr:rowOff>
    </xdr:from>
    <xdr:to>
      <xdr:col>65</xdr:col>
      <xdr:colOff>53975</xdr:colOff>
      <xdr:row>77</xdr:row>
      <xdr:rowOff>33655</xdr:rowOff>
    </xdr:to>
    <xdr:sp macro="" textlink="">
      <xdr:nvSpPr>
        <xdr:cNvPr id="440" name="フローチャート: 判断 439"/>
        <xdr:cNvSpPr/>
      </xdr:nvSpPr>
      <xdr:spPr>
        <a:xfrm>
          <a:off x="129540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43815</xdr:rowOff>
    </xdr:from>
    <xdr:ext cx="762000" cy="256540"/>
    <xdr:sp macro="" textlink="">
      <xdr:nvSpPr>
        <xdr:cNvPr id="441" name="テキスト ボックス 440"/>
        <xdr:cNvSpPr txBox="1"/>
      </xdr:nvSpPr>
      <xdr:spPr>
        <a:xfrm>
          <a:off x="12623800" y="12902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3" name="テキスト ボックス 442"/>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44" name="テキスト ボックス 443"/>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46" name="テキスト ボックス 445"/>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27940</xdr:rowOff>
    </xdr:from>
    <xdr:to>
      <xdr:col>82</xdr:col>
      <xdr:colOff>158750</xdr:colOff>
      <xdr:row>75</xdr:row>
      <xdr:rowOff>129540</xdr:rowOff>
    </xdr:to>
    <xdr:sp macro="" textlink="">
      <xdr:nvSpPr>
        <xdr:cNvPr id="447" name="楕円 446"/>
        <xdr:cNvSpPr/>
      </xdr:nvSpPr>
      <xdr:spPr>
        <a:xfrm>
          <a:off x="164592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44450</xdr:rowOff>
    </xdr:from>
    <xdr:ext cx="762000" cy="259080"/>
    <xdr:sp macro="" textlink="">
      <xdr:nvSpPr>
        <xdr:cNvPr id="448" name="公債費以外該当値テキスト"/>
        <xdr:cNvSpPr txBox="1"/>
      </xdr:nvSpPr>
      <xdr:spPr>
        <a:xfrm>
          <a:off x="16598900" y="1273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110490</xdr:rowOff>
    </xdr:from>
    <xdr:to>
      <xdr:col>78</xdr:col>
      <xdr:colOff>120650</xdr:colOff>
      <xdr:row>78</xdr:row>
      <xdr:rowOff>40640</xdr:rowOff>
    </xdr:to>
    <xdr:sp macro="" textlink="">
      <xdr:nvSpPr>
        <xdr:cNvPr id="449" name="楕円 448"/>
        <xdr:cNvSpPr/>
      </xdr:nvSpPr>
      <xdr:spPr>
        <a:xfrm>
          <a:off x="15621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25400</xdr:rowOff>
    </xdr:from>
    <xdr:ext cx="736600" cy="259080"/>
    <xdr:sp macro="" textlink="">
      <xdr:nvSpPr>
        <xdr:cNvPr id="450" name="テキスト ボックス 449"/>
        <xdr:cNvSpPr txBox="1"/>
      </xdr:nvSpPr>
      <xdr:spPr>
        <a:xfrm>
          <a:off x="15290800" y="1339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78740</xdr:rowOff>
    </xdr:from>
    <xdr:to>
      <xdr:col>74</xdr:col>
      <xdr:colOff>31750</xdr:colOff>
      <xdr:row>78</xdr:row>
      <xdr:rowOff>8890</xdr:rowOff>
    </xdr:to>
    <xdr:sp macro="" textlink="">
      <xdr:nvSpPr>
        <xdr:cNvPr id="451" name="楕円 450"/>
        <xdr:cNvSpPr/>
      </xdr:nvSpPr>
      <xdr:spPr>
        <a:xfrm>
          <a:off x="14732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165100</xdr:rowOff>
    </xdr:from>
    <xdr:ext cx="762000" cy="259080"/>
    <xdr:sp macro="" textlink="">
      <xdr:nvSpPr>
        <xdr:cNvPr id="452" name="テキスト ボックス 451"/>
        <xdr:cNvSpPr txBox="1"/>
      </xdr:nvSpPr>
      <xdr:spPr>
        <a:xfrm>
          <a:off x="14401800" y="1336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27940</xdr:rowOff>
    </xdr:from>
    <xdr:to>
      <xdr:col>69</xdr:col>
      <xdr:colOff>142875</xdr:colOff>
      <xdr:row>77</xdr:row>
      <xdr:rowOff>129540</xdr:rowOff>
    </xdr:to>
    <xdr:sp macro="" textlink="">
      <xdr:nvSpPr>
        <xdr:cNvPr id="453" name="楕円 452"/>
        <xdr:cNvSpPr/>
      </xdr:nvSpPr>
      <xdr:spPr>
        <a:xfrm>
          <a:off x="13843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114300</xdr:rowOff>
    </xdr:from>
    <xdr:ext cx="759460" cy="259080"/>
    <xdr:sp macro="" textlink="">
      <xdr:nvSpPr>
        <xdr:cNvPr id="454" name="テキスト ボックス 453"/>
        <xdr:cNvSpPr txBox="1"/>
      </xdr:nvSpPr>
      <xdr:spPr>
        <a:xfrm>
          <a:off x="13512800" y="133159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126365</xdr:rowOff>
    </xdr:from>
    <xdr:to>
      <xdr:col>65</xdr:col>
      <xdr:colOff>53975</xdr:colOff>
      <xdr:row>77</xdr:row>
      <xdr:rowOff>56515</xdr:rowOff>
    </xdr:to>
    <xdr:sp macro="" textlink="">
      <xdr:nvSpPr>
        <xdr:cNvPr id="455" name="楕円 454"/>
        <xdr:cNvSpPr/>
      </xdr:nvSpPr>
      <xdr:spPr>
        <a:xfrm>
          <a:off x="12954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41275</xdr:rowOff>
    </xdr:from>
    <xdr:ext cx="762000" cy="256540"/>
    <xdr:sp macro="" textlink="">
      <xdr:nvSpPr>
        <xdr:cNvPr id="456" name="テキスト ボックス 455"/>
        <xdr:cNvSpPr txBox="1"/>
      </xdr:nvSpPr>
      <xdr:spPr>
        <a:xfrm>
          <a:off x="12623800" y="132429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徳島県阿南市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6540"/>
    <xdr:sp macro="" textlink="">
      <xdr:nvSpPr>
        <xdr:cNvPr id="33" name="テキスト ボックス 32"/>
        <xdr:cNvSpPr txBox="1"/>
      </xdr:nvSpPr>
      <xdr:spPr>
        <a:xfrm>
          <a:off x="1384300"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6540"/>
    <xdr:sp macro="" textlink="">
      <xdr:nvSpPr>
        <xdr:cNvPr id="37" name="テキスト ボックス 36"/>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6540"/>
    <xdr:sp macro="" textlink="">
      <xdr:nvSpPr>
        <xdr:cNvPr id="39" name="テキスト ボックス 38"/>
        <xdr:cNvSpPr txBox="1"/>
      </xdr:nvSpPr>
      <xdr:spPr>
        <a:xfrm>
          <a:off x="1384300"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3" name="テキスト ボックス 42"/>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66675</xdr:rowOff>
    </xdr:from>
    <xdr:to>
      <xdr:col>29</xdr:col>
      <xdr:colOff>127000</xdr:colOff>
      <xdr:row>19</xdr:row>
      <xdr:rowOff>106045</xdr:rowOff>
    </xdr:to>
    <xdr:cxnSp macro="">
      <xdr:nvCxnSpPr>
        <xdr:cNvPr id="45" name="直線コネクタ 44"/>
        <xdr:cNvCxnSpPr/>
      </xdr:nvCxnSpPr>
      <xdr:spPr>
        <a:xfrm flipV="1">
          <a:off x="5651500" y="2171700"/>
          <a:ext cx="0" cy="12395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78105</xdr:rowOff>
    </xdr:from>
    <xdr:ext cx="759460" cy="256540"/>
    <xdr:sp macro="" textlink="">
      <xdr:nvSpPr>
        <xdr:cNvPr id="46" name="人口1人当たり決算額の推移最小値テキスト130"/>
        <xdr:cNvSpPr txBox="1"/>
      </xdr:nvSpPr>
      <xdr:spPr>
        <a:xfrm>
          <a:off x="5740400" y="33832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47,587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106045</xdr:rowOff>
    </xdr:from>
    <xdr:to>
      <xdr:col>30</xdr:col>
      <xdr:colOff>25400</xdr:colOff>
      <xdr:row>19</xdr:row>
      <xdr:rowOff>106045</xdr:rowOff>
    </xdr:to>
    <xdr:cxnSp macro="">
      <xdr:nvCxnSpPr>
        <xdr:cNvPr id="47" name="直線コネクタ 46"/>
        <xdr:cNvCxnSpPr/>
      </xdr:nvCxnSpPr>
      <xdr:spPr>
        <a:xfrm>
          <a:off x="5562600" y="3411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153035</xdr:rowOff>
    </xdr:from>
    <xdr:ext cx="759460" cy="259080"/>
    <xdr:sp macro="" textlink="">
      <xdr:nvSpPr>
        <xdr:cNvPr id="48" name="人口1人当たり決算額の推移最大値テキスト130"/>
        <xdr:cNvSpPr txBox="1"/>
      </xdr:nvSpPr>
      <xdr:spPr>
        <a:xfrm>
          <a:off x="5740400" y="1915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112,665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66675</xdr:rowOff>
    </xdr:from>
    <xdr:to>
      <xdr:col>30</xdr:col>
      <xdr:colOff>25400</xdr:colOff>
      <xdr:row>12</xdr:row>
      <xdr:rowOff>66675</xdr:rowOff>
    </xdr:to>
    <xdr:cxnSp macro="">
      <xdr:nvCxnSpPr>
        <xdr:cNvPr id="49" name="直線コネクタ 48"/>
        <xdr:cNvCxnSpPr/>
      </xdr:nvCxnSpPr>
      <xdr:spPr>
        <a:xfrm>
          <a:off x="5562600" y="21717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76835</xdr:rowOff>
    </xdr:from>
    <xdr:to>
      <xdr:col>29</xdr:col>
      <xdr:colOff>127000</xdr:colOff>
      <xdr:row>12</xdr:row>
      <xdr:rowOff>104140</xdr:rowOff>
    </xdr:to>
    <xdr:cxnSp macro="">
      <xdr:nvCxnSpPr>
        <xdr:cNvPr id="50" name="直線コネクタ 49"/>
        <xdr:cNvCxnSpPr/>
      </xdr:nvCxnSpPr>
      <xdr:spPr>
        <a:xfrm flipV="1">
          <a:off x="5003800" y="2181860"/>
          <a:ext cx="6477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114935</xdr:rowOff>
    </xdr:from>
    <xdr:ext cx="759460" cy="259080"/>
    <xdr:sp macro="" textlink="">
      <xdr:nvSpPr>
        <xdr:cNvPr id="51" name="人口1人当たり決算額の推移平均値テキスト130"/>
        <xdr:cNvSpPr txBox="1"/>
      </xdr:nvSpPr>
      <xdr:spPr>
        <a:xfrm>
          <a:off x="5740400" y="273431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143510</xdr:rowOff>
    </xdr:from>
    <xdr:to>
      <xdr:col>29</xdr:col>
      <xdr:colOff>177800</xdr:colOff>
      <xdr:row>16</xdr:row>
      <xdr:rowOff>73025</xdr:rowOff>
    </xdr:to>
    <xdr:sp macro="" textlink="">
      <xdr:nvSpPr>
        <xdr:cNvPr id="52" name="フローチャート: 判断 51"/>
        <xdr:cNvSpPr/>
      </xdr:nvSpPr>
      <xdr:spPr>
        <a:xfrm>
          <a:off x="5600700" y="276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104140</xdr:rowOff>
    </xdr:from>
    <xdr:to>
      <xdr:col>26</xdr:col>
      <xdr:colOff>50800</xdr:colOff>
      <xdr:row>12</xdr:row>
      <xdr:rowOff>158750</xdr:rowOff>
    </xdr:to>
    <xdr:cxnSp macro="">
      <xdr:nvCxnSpPr>
        <xdr:cNvPr id="53" name="直線コネクタ 52"/>
        <xdr:cNvCxnSpPr/>
      </xdr:nvCxnSpPr>
      <xdr:spPr>
        <a:xfrm flipV="1">
          <a:off x="4305300" y="2209165"/>
          <a:ext cx="698500"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2540</xdr:rowOff>
    </xdr:from>
    <xdr:to>
      <xdr:col>26</xdr:col>
      <xdr:colOff>101600</xdr:colOff>
      <xdr:row>15</xdr:row>
      <xdr:rowOff>104140</xdr:rowOff>
    </xdr:to>
    <xdr:sp macro="" textlink="">
      <xdr:nvSpPr>
        <xdr:cNvPr id="54" name="フローチャート: 判断 53"/>
        <xdr:cNvSpPr/>
      </xdr:nvSpPr>
      <xdr:spPr>
        <a:xfrm>
          <a:off x="4953000" y="2621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88900</xdr:rowOff>
    </xdr:from>
    <xdr:ext cx="736600" cy="256540"/>
    <xdr:sp macro="" textlink="">
      <xdr:nvSpPr>
        <xdr:cNvPr id="55" name="テキスト ボックス 54"/>
        <xdr:cNvSpPr txBox="1"/>
      </xdr:nvSpPr>
      <xdr:spPr>
        <a:xfrm>
          <a:off x="4622800" y="270827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12</xdr:row>
      <xdr:rowOff>158750</xdr:rowOff>
    </xdr:from>
    <xdr:to>
      <xdr:col>22</xdr:col>
      <xdr:colOff>114300</xdr:colOff>
      <xdr:row>13</xdr:row>
      <xdr:rowOff>1270</xdr:rowOff>
    </xdr:to>
    <xdr:cxnSp macro="">
      <xdr:nvCxnSpPr>
        <xdr:cNvPr id="56" name="直線コネクタ 55"/>
        <xdr:cNvCxnSpPr/>
      </xdr:nvCxnSpPr>
      <xdr:spPr>
        <a:xfrm flipV="1">
          <a:off x="3606800" y="226377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47625</xdr:rowOff>
    </xdr:from>
    <xdr:to>
      <xdr:col>22</xdr:col>
      <xdr:colOff>165100</xdr:colOff>
      <xdr:row>15</xdr:row>
      <xdr:rowOff>149225</xdr:rowOff>
    </xdr:to>
    <xdr:sp macro="" textlink="">
      <xdr:nvSpPr>
        <xdr:cNvPr id="57" name="フローチャート: 判断 56"/>
        <xdr:cNvSpPr/>
      </xdr:nvSpPr>
      <xdr:spPr>
        <a:xfrm>
          <a:off x="4254500" y="2667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133985</xdr:rowOff>
    </xdr:from>
    <xdr:ext cx="762000" cy="256540"/>
    <xdr:sp macro="" textlink="">
      <xdr:nvSpPr>
        <xdr:cNvPr id="58" name="テキスト ボックス 57"/>
        <xdr:cNvSpPr txBox="1"/>
      </xdr:nvSpPr>
      <xdr:spPr>
        <a:xfrm>
          <a:off x="3924300" y="2753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13</xdr:row>
      <xdr:rowOff>1270</xdr:rowOff>
    </xdr:from>
    <xdr:to>
      <xdr:col>18</xdr:col>
      <xdr:colOff>177800</xdr:colOff>
      <xdr:row>13</xdr:row>
      <xdr:rowOff>16510</xdr:rowOff>
    </xdr:to>
    <xdr:cxnSp macro="">
      <xdr:nvCxnSpPr>
        <xdr:cNvPr id="59" name="直線コネクタ 58"/>
        <xdr:cNvCxnSpPr/>
      </xdr:nvCxnSpPr>
      <xdr:spPr>
        <a:xfrm flipV="1">
          <a:off x="2908300" y="227774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69850</xdr:rowOff>
    </xdr:from>
    <xdr:to>
      <xdr:col>19</xdr:col>
      <xdr:colOff>38100</xdr:colOff>
      <xdr:row>15</xdr:row>
      <xdr:rowOff>171450</xdr:rowOff>
    </xdr:to>
    <xdr:sp macro="" textlink="">
      <xdr:nvSpPr>
        <xdr:cNvPr id="60" name="フローチャート: 判断 59"/>
        <xdr:cNvSpPr/>
      </xdr:nvSpPr>
      <xdr:spPr>
        <a:xfrm>
          <a:off x="3556000" y="2689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156210</xdr:rowOff>
    </xdr:from>
    <xdr:ext cx="762000" cy="256540"/>
    <xdr:sp macro="" textlink="">
      <xdr:nvSpPr>
        <xdr:cNvPr id="61" name="テキスト ボックス 60"/>
        <xdr:cNvSpPr txBox="1"/>
      </xdr:nvSpPr>
      <xdr:spPr>
        <a:xfrm>
          <a:off x="3225800" y="27755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68580</xdr:rowOff>
    </xdr:from>
    <xdr:to>
      <xdr:col>15</xdr:col>
      <xdr:colOff>101600</xdr:colOff>
      <xdr:row>15</xdr:row>
      <xdr:rowOff>170180</xdr:rowOff>
    </xdr:to>
    <xdr:sp macro="" textlink="">
      <xdr:nvSpPr>
        <xdr:cNvPr id="62" name="フローチャート: 判断 61"/>
        <xdr:cNvSpPr/>
      </xdr:nvSpPr>
      <xdr:spPr>
        <a:xfrm>
          <a:off x="2857500" y="2687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154940</xdr:rowOff>
    </xdr:from>
    <xdr:ext cx="762000" cy="256540"/>
    <xdr:sp macro="" textlink="">
      <xdr:nvSpPr>
        <xdr:cNvPr id="63" name="テキスト ボックス 62"/>
        <xdr:cNvSpPr txBox="1"/>
      </xdr:nvSpPr>
      <xdr:spPr>
        <a:xfrm>
          <a:off x="2527300" y="2774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4" name="テキスト ボックス 63"/>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12</xdr:row>
      <xdr:rowOff>26035</xdr:rowOff>
    </xdr:from>
    <xdr:to>
      <xdr:col>29</xdr:col>
      <xdr:colOff>177800</xdr:colOff>
      <xdr:row>12</xdr:row>
      <xdr:rowOff>127635</xdr:rowOff>
    </xdr:to>
    <xdr:sp macro="" textlink="">
      <xdr:nvSpPr>
        <xdr:cNvPr id="69" name="楕円 68"/>
        <xdr:cNvSpPr/>
      </xdr:nvSpPr>
      <xdr:spPr>
        <a:xfrm>
          <a:off x="5600700" y="213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133985</xdr:rowOff>
    </xdr:from>
    <xdr:ext cx="759460" cy="256540"/>
    <xdr:sp macro="" textlink="">
      <xdr:nvSpPr>
        <xdr:cNvPr id="70" name="人口1人当たり決算額の推移該当値テキスト130"/>
        <xdr:cNvSpPr txBox="1"/>
      </xdr:nvSpPr>
      <xdr:spPr>
        <a:xfrm>
          <a:off x="5740400" y="20675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112,148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12</xdr:row>
      <xdr:rowOff>53340</xdr:rowOff>
    </xdr:from>
    <xdr:to>
      <xdr:col>26</xdr:col>
      <xdr:colOff>101600</xdr:colOff>
      <xdr:row>12</xdr:row>
      <xdr:rowOff>154940</xdr:rowOff>
    </xdr:to>
    <xdr:sp macro="" textlink="">
      <xdr:nvSpPr>
        <xdr:cNvPr id="71" name="楕円 70"/>
        <xdr:cNvSpPr/>
      </xdr:nvSpPr>
      <xdr:spPr>
        <a:xfrm>
          <a:off x="4953000" y="215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165100</xdr:rowOff>
    </xdr:from>
    <xdr:ext cx="736600" cy="259080"/>
    <xdr:sp macro="" textlink="">
      <xdr:nvSpPr>
        <xdr:cNvPr id="72" name="テキスト ボックス 71"/>
        <xdr:cNvSpPr txBox="1"/>
      </xdr:nvSpPr>
      <xdr:spPr>
        <a:xfrm>
          <a:off x="4622800" y="1927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110,707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12</xdr:row>
      <xdr:rowOff>107950</xdr:rowOff>
    </xdr:from>
    <xdr:to>
      <xdr:col>22</xdr:col>
      <xdr:colOff>165100</xdr:colOff>
      <xdr:row>13</xdr:row>
      <xdr:rowOff>38100</xdr:rowOff>
    </xdr:to>
    <xdr:sp macro="" textlink="">
      <xdr:nvSpPr>
        <xdr:cNvPr id="73" name="楕円 72"/>
        <xdr:cNvSpPr/>
      </xdr:nvSpPr>
      <xdr:spPr>
        <a:xfrm>
          <a:off x="4254500" y="2212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48260</xdr:rowOff>
    </xdr:from>
    <xdr:ext cx="762000" cy="259080"/>
    <xdr:sp macro="" textlink="">
      <xdr:nvSpPr>
        <xdr:cNvPr id="74" name="テキスト ボックス 73"/>
        <xdr:cNvSpPr txBox="1"/>
      </xdr:nvSpPr>
      <xdr:spPr>
        <a:xfrm>
          <a:off x="3924300" y="1981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107,834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12</xdr:row>
      <xdr:rowOff>121920</xdr:rowOff>
    </xdr:from>
    <xdr:to>
      <xdr:col>19</xdr:col>
      <xdr:colOff>38100</xdr:colOff>
      <xdr:row>13</xdr:row>
      <xdr:rowOff>52070</xdr:rowOff>
    </xdr:to>
    <xdr:sp macro="" textlink="">
      <xdr:nvSpPr>
        <xdr:cNvPr id="75" name="楕円 74"/>
        <xdr:cNvSpPr/>
      </xdr:nvSpPr>
      <xdr:spPr>
        <a:xfrm>
          <a:off x="3556000" y="222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62230</xdr:rowOff>
    </xdr:from>
    <xdr:ext cx="762000" cy="259080"/>
    <xdr:sp macro="" textlink="">
      <xdr:nvSpPr>
        <xdr:cNvPr id="76" name="テキスト ボックス 75"/>
        <xdr:cNvSpPr txBox="1"/>
      </xdr:nvSpPr>
      <xdr:spPr>
        <a:xfrm>
          <a:off x="3225800" y="1995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107,094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12</xdr:row>
      <xdr:rowOff>137160</xdr:rowOff>
    </xdr:from>
    <xdr:to>
      <xdr:col>15</xdr:col>
      <xdr:colOff>101600</xdr:colOff>
      <xdr:row>13</xdr:row>
      <xdr:rowOff>67310</xdr:rowOff>
    </xdr:to>
    <xdr:sp macro="" textlink="">
      <xdr:nvSpPr>
        <xdr:cNvPr id="77" name="楕円 76"/>
        <xdr:cNvSpPr/>
      </xdr:nvSpPr>
      <xdr:spPr>
        <a:xfrm>
          <a:off x="2857500" y="2242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77470</xdr:rowOff>
    </xdr:from>
    <xdr:ext cx="762000" cy="256540"/>
    <xdr:sp macro="" textlink="">
      <xdr:nvSpPr>
        <xdr:cNvPr id="78" name="テキスト ボックス 77"/>
        <xdr:cNvSpPr txBox="1"/>
      </xdr:nvSpPr>
      <xdr:spPr>
        <a:xfrm>
          <a:off x="2527300" y="20110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106,289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2" name="テキスト ボックス 91"/>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05" name="テキスト ボックス 104"/>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217805</xdr:rowOff>
    </xdr:from>
    <xdr:to>
      <xdr:col>29</xdr:col>
      <xdr:colOff>127000</xdr:colOff>
      <xdr:row>38</xdr:row>
      <xdr:rowOff>144145</xdr:rowOff>
    </xdr:to>
    <xdr:cxnSp macro="">
      <xdr:nvCxnSpPr>
        <xdr:cNvPr id="107" name="直線コネクタ 106"/>
        <xdr:cNvCxnSpPr/>
      </xdr:nvCxnSpPr>
      <xdr:spPr>
        <a:xfrm flipV="1">
          <a:off x="5651500" y="6142355"/>
          <a:ext cx="0" cy="14693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116205</xdr:rowOff>
    </xdr:from>
    <xdr:ext cx="759460" cy="259715"/>
    <xdr:sp macro="" textlink="">
      <xdr:nvSpPr>
        <xdr:cNvPr id="108" name="人口1人当たり決算額の推移最小値テキスト445"/>
        <xdr:cNvSpPr txBox="1"/>
      </xdr:nvSpPr>
      <xdr:spPr>
        <a:xfrm>
          <a:off x="5740400" y="758380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144145</xdr:rowOff>
    </xdr:from>
    <xdr:to>
      <xdr:col>30</xdr:col>
      <xdr:colOff>25400</xdr:colOff>
      <xdr:row>38</xdr:row>
      <xdr:rowOff>144145</xdr:rowOff>
    </xdr:to>
    <xdr:cxnSp macro="">
      <xdr:nvCxnSpPr>
        <xdr:cNvPr id="109" name="直線コネクタ 108"/>
        <xdr:cNvCxnSpPr/>
      </xdr:nvCxnSpPr>
      <xdr:spPr>
        <a:xfrm>
          <a:off x="5562600" y="76117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132715</xdr:rowOff>
    </xdr:from>
    <xdr:ext cx="759460" cy="256540"/>
    <xdr:sp macro="" textlink="">
      <xdr:nvSpPr>
        <xdr:cNvPr id="110" name="人口1人当たり決算額の推移最大値テキスト445"/>
        <xdr:cNvSpPr txBox="1"/>
      </xdr:nvSpPr>
      <xdr:spPr>
        <a:xfrm>
          <a:off x="5740400" y="588581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37,125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217805</xdr:rowOff>
    </xdr:from>
    <xdr:to>
      <xdr:col>30</xdr:col>
      <xdr:colOff>25400</xdr:colOff>
      <xdr:row>33</xdr:row>
      <xdr:rowOff>217805</xdr:rowOff>
    </xdr:to>
    <xdr:cxnSp macro="">
      <xdr:nvCxnSpPr>
        <xdr:cNvPr id="111" name="直線コネクタ 110"/>
        <xdr:cNvCxnSpPr/>
      </xdr:nvCxnSpPr>
      <xdr:spPr>
        <a:xfrm>
          <a:off x="5562600" y="6142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93980</xdr:rowOff>
    </xdr:from>
    <xdr:to>
      <xdr:col>29</xdr:col>
      <xdr:colOff>127000</xdr:colOff>
      <xdr:row>36</xdr:row>
      <xdr:rowOff>120650</xdr:rowOff>
    </xdr:to>
    <xdr:cxnSp macro="">
      <xdr:nvCxnSpPr>
        <xdr:cNvPr id="112" name="直線コネクタ 111"/>
        <xdr:cNvCxnSpPr/>
      </xdr:nvCxnSpPr>
      <xdr:spPr>
        <a:xfrm flipV="1">
          <a:off x="5003800" y="7047230"/>
          <a:ext cx="6477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174625</xdr:rowOff>
    </xdr:from>
    <xdr:ext cx="759460" cy="259080"/>
    <xdr:sp macro="" textlink="">
      <xdr:nvSpPr>
        <xdr:cNvPr id="113" name="人口1人当たり決算額の推移平均値テキスト445"/>
        <xdr:cNvSpPr txBox="1"/>
      </xdr:nvSpPr>
      <xdr:spPr>
        <a:xfrm>
          <a:off x="5740400" y="678497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14,840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330835</xdr:rowOff>
    </xdr:from>
    <xdr:to>
      <xdr:col>29</xdr:col>
      <xdr:colOff>177800</xdr:colOff>
      <xdr:row>36</xdr:row>
      <xdr:rowOff>88900</xdr:rowOff>
    </xdr:to>
    <xdr:sp macro="" textlink="">
      <xdr:nvSpPr>
        <xdr:cNvPr id="114" name="フローチャート: 判断 113"/>
        <xdr:cNvSpPr/>
      </xdr:nvSpPr>
      <xdr:spPr>
        <a:xfrm>
          <a:off x="5600700" y="69411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120650</xdr:rowOff>
    </xdr:from>
    <xdr:to>
      <xdr:col>26</xdr:col>
      <xdr:colOff>50800</xdr:colOff>
      <xdr:row>36</xdr:row>
      <xdr:rowOff>130175</xdr:rowOff>
    </xdr:to>
    <xdr:cxnSp macro="">
      <xdr:nvCxnSpPr>
        <xdr:cNvPr id="115" name="直線コネクタ 114"/>
        <xdr:cNvCxnSpPr/>
      </xdr:nvCxnSpPr>
      <xdr:spPr>
        <a:xfrm flipV="1">
          <a:off x="4305300" y="707390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228600</xdr:rowOff>
    </xdr:from>
    <xdr:to>
      <xdr:col>26</xdr:col>
      <xdr:colOff>101600</xdr:colOff>
      <xdr:row>35</xdr:row>
      <xdr:rowOff>329565</xdr:rowOff>
    </xdr:to>
    <xdr:sp macro="" textlink="">
      <xdr:nvSpPr>
        <xdr:cNvPr id="116" name="フローチャート: 判断 115"/>
        <xdr:cNvSpPr/>
      </xdr:nvSpPr>
      <xdr:spPr>
        <a:xfrm>
          <a:off x="4953000" y="68389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340360</xdr:rowOff>
    </xdr:from>
    <xdr:ext cx="736600" cy="254000"/>
    <xdr:sp macro="" textlink="">
      <xdr:nvSpPr>
        <xdr:cNvPr id="117" name="テキスト ボックス 116"/>
        <xdr:cNvSpPr txBox="1"/>
      </xdr:nvSpPr>
      <xdr:spPr>
        <a:xfrm>
          <a:off x="4622800" y="660781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130175</xdr:rowOff>
    </xdr:from>
    <xdr:to>
      <xdr:col>22</xdr:col>
      <xdr:colOff>114300</xdr:colOff>
      <xdr:row>37</xdr:row>
      <xdr:rowOff>3810</xdr:rowOff>
    </xdr:to>
    <xdr:cxnSp macro="">
      <xdr:nvCxnSpPr>
        <xdr:cNvPr id="118" name="直線コネクタ 117"/>
        <xdr:cNvCxnSpPr/>
      </xdr:nvCxnSpPr>
      <xdr:spPr>
        <a:xfrm flipV="1">
          <a:off x="3606800" y="7083425"/>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221615</xdr:rowOff>
    </xdr:from>
    <xdr:to>
      <xdr:col>22</xdr:col>
      <xdr:colOff>165100</xdr:colOff>
      <xdr:row>35</xdr:row>
      <xdr:rowOff>323850</xdr:rowOff>
    </xdr:to>
    <xdr:sp macro="" textlink="">
      <xdr:nvSpPr>
        <xdr:cNvPr id="119" name="フローチャート: 判断 118"/>
        <xdr:cNvSpPr/>
      </xdr:nvSpPr>
      <xdr:spPr>
        <a:xfrm>
          <a:off x="4254500" y="68319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333375</xdr:rowOff>
    </xdr:from>
    <xdr:ext cx="762000" cy="259715"/>
    <xdr:sp macro="" textlink="">
      <xdr:nvSpPr>
        <xdr:cNvPr id="120" name="テキスト ボックス 119"/>
        <xdr:cNvSpPr txBox="1"/>
      </xdr:nvSpPr>
      <xdr:spPr>
        <a:xfrm>
          <a:off x="3924300" y="66008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102235</xdr:rowOff>
    </xdr:from>
    <xdr:to>
      <xdr:col>18</xdr:col>
      <xdr:colOff>177800</xdr:colOff>
      <xdr:row>37</xdr:row>
      <xdr:rowOff>3810</xdr:rowOff>
    </xdr:to>
    <xdr:cxnSp macro="">
      <xdr:nvCxnSpPr>
        <xdr:cNvPr id="121" name="直線コネクタ 120"/>
        <xdr:cNvCxnSpPr/>
      </xdr:nvCxnSpPr>
      <xdr:spPr>
        <a:xfrm>
          <a:off x="2908300" y="7055485"/>
          <a:ext cx="698500" cy="730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239395</xdr:rowOff>
    </xdr:from>
    <xdr:to>
      <xdr:col>19</xdr:col>
      <xdr:colOff>38100</xdr:colOff>
      <xdr:row>35</xdr:row>
      <xdr:rowOff>340360</xdr:rowOff>
    </xdr:to>
    <xdr:sp macro="" textlink="">
      <xdr:nvSpPr>
        <xdr:cNvPr id="122" name="フローチャート: 判断 121"/>
        <xdr:cNvSpPr/>
      </xdr:nvSpPr>
      <xdr:spPr>
        <a:xfrm>
          <a:off x="35560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8255</xdr:rowOff>
    </xdr:from>
    <xdr:ext cx="762000" cy="255270"/>
    <xdr:sp macro="" textlink="">
      <xdr:nvSpPr>
        <xdr:cNvPr id="123" name="テキスト ボックス 122"/>
        <xdr:cNvSpPr txBox="1"/>
      </xdr:nvSpPr>
      <xdr:spPr>
        <a:xfrm>
          <a:off x="3225800" y="66186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198755</xdr:rowOff>
    </xdr:from>
    <xdr:to>
      <xdr:col>15</xdr:col>
      <xdr:colOff>101600</xdr:colOff>
      <xdr:row>35</xdr:row>
      <xdr:rowOff>299720</xdr:rowOff>
    </xdr:to>
    <xdr:sp macro="" textlink="">
      <xdr:nvSpPr>
        <xdr:cNvPr id="124" name="フローチャート: 判断 123"/>
        <xdr:cNvSpPr/>
      </xdr:nvSpPr>
      <xdr:spPr>
        <a:xfrm>
          <a:off x="2857500" y="68091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310515</xdr:rowOff>
    </xdr:from>
    <xdr:ext cx="762000" cy="259715"/>
    <xdr:sp macro="" textlink="">
      <xdr:nvSpPr>
        <xdr:cNvPr id="125" name="テキスト ボックス 124"/>
        <xdr:cNvSpPr txBox="1"/>
      </xdr:nvSpPr>
      <xdr:spPr>
        <a:xfrm>
          <a:off x="2527300" y="65779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6" name="テキスト ボックス 125"/>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36</xdr:row>
      <xdr:rowOff>43180</xdr:rowOff>
    </xdr:from>
    <xdr:to>
      <xdr:col>29</xdr:col>
      <xdr:colOff>177800</xdr:colOff>
      <xdr:row>36</xdr:row>
      <xdr:rowOff>144780</xdr:rowOff>
    </xdr:to>
    <xdr:sp macro="" textlink="">
      <xdr:nvSpPr>
        <xdr:cNvPr id="131" name="楕円 130"/>
        <xdr:cNvSpPr/>
      </xdr:nvSpPr>
      <xdr:spPr>
        <a:xfrm>
          <a:off x="5600700" y="699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15240</xdr:rowOff>
    </xdr:from>
    <xdr:ext cx="759460" cy="259715"/>
    <xdr:sp macro="" textlink="">
      <xdr:nvSpPr>
        <xdr:cNvPr id="132" name="人口1人当たり決算額の推移該当値テキスト445"/>
        <xdr:cNvSpPr txBox="1"/>
      </xdr:nvSpPr>
      <xdr:spPr>
        <a:xfrm>
          <a:off x="5740400" y="696849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13,372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69850</xdr:rowOff>
    </xdr:from>
    <xdr:to>
      <xdr:col>26</xdr:col>
      <xdr:colOff>101600</xdr:colOff>
      <xdr:row>36</xdr:row>
      <xdr:rowOff>171450</xdr:rowOff>
    </xdr:to>
    <xdr:sp macro="" textlink="">
      <xdr:nvSpPr>
        <xdr:cNvPr id="133" name="楕円 132"/>
        <xdr:cNvSpPr/>
      </xdr:nvSpPr>
      <xdr:spPr>
        <a:xfrm>
          <a:off x="4953000" y="7023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156210</xdr:rowOff>
    </xdr:from>
    <xdr:ext cx="736600" cy="255905"/>
    <xdr:sp macro="" textlink="">
      <xdr:nvSpPr>
        <xdr:cNvPr id="134" name="テキスト ボックス 133"/>
        <xdr:cNvSpPr txBox="1"/>
      </xdr:nvSpPr>
      <xdr:spPr>
        <a:xfrm>
          <a:off x="4622800" y="71094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12,672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79375</xdr:rowOff>
    </xdr:from>
    <xdr:to>
      <xdr:col>22</xdr:col>
      <xdr:colOff>165100</xdr:colOff>
      <xdr:row>37</xdr:row>
      <xdr:rowOff>9525</xdr:rowOff>
    </xdr:to>
    <xdr:sp macro="" textlink="">
      <xdr:nvSpPr>
        <xdr:cNvPr id="135" name="楕円 134"/>
        <xdr:cNvSpPr/>
      </xdr:nvSpPr>
      <xdr:spPr>
        <a:xfrm>
          <a:off x="4254500" y="703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166370</xdr:rowOff>
    </xdr:from>
    <xdr:ext cx="762000" cy="256540"/>
    <xdr:sp macro="" textlink="">
      <xdr:nvSpPr>
        <xdr:cNvPr id="136" name="テキスト ボックス 135"/>
        <xdr:cNvSpPr txBox="1"/>
      </xdr:nvSpPr>
      <xdr:spPr>
        <a:xfrm>
          <a:off x="3924300" y="7119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12,420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125095</xdr:rowOff>
    </xdr:from>
    <xdr:to>
      <xdr:col>19</xdr:col>
      <xdr:colOff>38100</xdr:colOff>
      <xdr:row>37</xdr:row>
      <xdr:rowOff>55245</xdr:rowOff>
    </xdr:to>
    <xdr:sp macro="" textlink="">
      <xdr:nvSpPr>
        <xdr:cNvPr id="137" name="楕円 136"/>
        <xdr:cNvSpPr/>
      </xdr:nvSpPr>
      <xdr:spPr>
        <a:xfrm>
          <a:off x="3556000" y="707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40640</xdr:rowOff>
    </xdr:from>
    <xdr:ext cx="762000" cy="256540"/>
    <xdr:sp macro="" textlink="">
      <xdr:nvSpPr>
        <xdr:cNvPr id="138" name="テキスト ボックス 137"/>
        <xdr:cNvSpPr txBox="1"/>
      </xdr:nvSpPr>
      <xdr:spPr>
        <a:xfrm>
          <a:off x="3225800" y="7165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52070</xdr:rowOff>
    </xdr:from>
    <xdr:to>
      <xdr:col>15</xdr:col>
      <xdr:colOff>101600</xdr:colOff>
      <xdr:row>36</xdr:row>
      <xdr:rowOff>153035</xdr:rowOff>
    </xdr:to>
    <xdr:sp macro="" textlink="">
      <xdr:nvSpPr>
        <xdr:cNvPr id="139" name="楕円 138"/>
        <xdr:cNvSpPr/>
      </xdr:nvSpPr>
      <xdr:spPr>
        <a:xfrm>
          <a:off x="2857500" y="70053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137795</xdr:rowOff>
    </xdr:from>
    <xdr:ext cx="762000" cy="259715"/>
    <xdr:sp macro="" textlink="">
      <xdr:nvSpPr>
        <xdr:cNvPr id="140" name="テキスト ボックス 139"/>
        <xdr:cNvSpPr txBox="1"/>
      </xdr:nvSpPr>
      <xdr:spPr>
        <a:xfrm>
          <a:off x="2527300" y="70910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13,148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70,785
70,457
279.25
37,732,106
36,266,832
1,297,409
21,442,753
38,279,920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6540"/>
    <xdr:sp macro="" textlink="">
      <xdr:nvSpPr>
        <xdr:cNvPr id="42" name="テキスト ボックス 41"/>
        <xdr:cNvSpPr txBox="1"/>
      </xdr:nvSpPr>
      <xdr:spPr>
        <a:xfrm>
          <a:off x="230505" y="6969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6540"/>
    <xdr:sp macro="" textlink="">
      <xdr:nvSpPr>
        <xdr:cNvPr id="48" name="テキスト ボックス 47"/>
        <xdr:cNvSpPr txBox="1"/>
      </xdr:nvSpPr>
      <xdr:spPr>
        <a:xfrm>
          <a:off x="230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090" cy="259080"/>
    <xdr:sp macro="" textlink="">
      <xdr:nvSpPr>
        <xdr:cNvPr id="50" name="テキスト ボックス 49"/>
        <xdr:cNvSpPr txBox="1"/>
      </xdr:nvSpPr>
      <xdr:spPr>
        <a:xfrm>
          <a:off x="166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090" cy="259080"/>
    <xdr:sp macro="" textlink="">
      <xdr:nvSpPr>
        <xdr:cNvPr id="52" name="テキスト ボックス 51"/>
        <xdr:cNvSpPr txBox="1"/>
      </xdr:nvSpPr>
      <xdr:spPr>
        <a:xfrm>
          <a:off x="166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4" name="テキスト ボックス 53"/>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155575</xdr:rowOff>
    </xdr:from>
    <xdr:to>
      <xdr:col>24</xdr:col>
      <xdr:colOff>62865</xdr:colOff>
      <xdr:row>38</xdr:row>
      <xdr:rowOff>116840</xdr:rowOff>
    </xdr:to>
    <xdr:cxnSp macro="">
      <xdr:nvCxnSpPr>
        <xdr:cNvPr id="56" name="直線コネクタ 55"/>
        <xdr:cNvCxnSpPr/>
      </xdr:nvCxnSpPr>
      <xdr:spPr>
        <a:xfrm flipV="1">
          <a:off x="4633595" y="5299075"/>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120650</xdr:rowOff>
    </xdr:from>
    <xdr:ext cx="534670" cy="256540"/>
    <xdr:sp macro="" textlink="">
      <xdr:nvSpPr>
        <xdr:cNvPr id="57" name="人件費最小値テキスト"/>
        <xdr:cNvSpPr txBox="1"/>
      </xdr:nvSpPr>
      <xdr:spPr>
        <a:xfrm>
          <a:off x="4686300" y="66357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45,209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116840</xdr:rowOff>
    </xdr:from>
    <xdr:to>
      <xdr:col>24</xdr:col>
      <xdr:colOff>152400</xdr:colOff>
      <xdr:row>38</xdr:row>
      <xdr:rowOff>116840</xdr:rowOff>
    </xdr:to>
    <xdr:cxnSp macro="">
      <xdr:nvCxnSpPr>
        <xdr:cNvPr id="58" name="直線コネクタ 57"/>
        <xdr:cNvCxnSpPr/>
      </xdr:nvCxnSpPr>
      <xdr:spPr>
        <a:xfrm>
          <a:off x="4546600" y="663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102235</xdr:rowOff>
    </xdr:from>
    <xdr:ext cx="598805" cy="258445"/>
    <xdr:sp macro="" textlink="">
      <xdr:nvSpPr>
        <xdr:cNvPr id="59" name="人件費最大値テキスト"/>
        <xdr:cNvSpPr txBox="1"/>
      </xdr:nvSpPr>
      <xdr:spPr>
        <a:xfrm>
          <a:off x="4686300" y="5074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115,181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155575</xdr:rowOff>
    </xdr:from>
    <xdr:to>
      <xdr:col>24</xdr:col>
      <xdr:colOff>152400</xdr:colOff>
      <xdr:row>30</xdr:row>
      <xdr:rowOff>155575</xdr:rowOff>
    </xdr:to>
    <xdr:cxnSp macro="">
      <xdr:nvCxnSpPr>
        <xdr:cNvPr id="60" name="直線コネクタ 59"/>
        <xdr:cNvCxnSpPr/>
      </xdr:nvCxnSpPr>
      <xdr:spPr>
        <a:xfrm>
          <a:off x="4546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1270</xdr:rowOff>
    </xdr:from>
    <xdr:to>
      <xdr:col>24</xdr:col>
      <xdr:colOff>63500</xdr:colOff>
      <xdr:row>31</xdr:row>
      <xdr:rowOff>11430</xdr:rowOff>
    </xdr:to>
    <xdr:cxnSp macro="">
      <xdr:nvCxnSpPr>
        <xdr:cNvPr id="61" name="直線コネクタ 60"/>
        <xdr:cNvCxnSpPr/>
      </xdr:nvCxnSpPr>
      <xdr:spPr>
        <a:xfrm flipV="1">
          <a:off x="3797300" y="53162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41910</xdr:rowOff>
    </xdr:from>
    <xdr:ext cx="534670" cy="256540"/>
    <xdr:sp macro="" textlink="">
      <xdr:nvSpPr>
        <xdr:cNvPr id="62" name="人件費平均値テキスト"/>
        <xdr:cNvSpPr txBox="1"/>
      </xdr:nvSpPr>
      <xdr:spPr>
        <a:xfrm>
          <a:off x="4686300" y="604266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63500</xdr:rowOff>
    </xdr:from>
    <xdr:to>
      <xdr:col>24</xdr:col>
      <xdr:colOff>114300</xdr:colOff>
      <xdr:row>35</xdr:row>
      <xdr:rowOff>165100</xdr:rowOff>
    </xdr:to>
    <xdr:sp macro="" textlink="">
      <xdr:nvSpPr>
        <xdr:cNvPr id="63" name="フローチャート: 判断 62"/>
        <xdr:cNvSpPr/>
      </xdr:nvSpPr>
      <xdr:spPr>
        <a:xfrm>
          <a:off x="45847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11430</xdr:rowOff>
    </xdr:from>
    <xdr:to>
      <xdr:col>19</xdr:col>
      <xdr:colOff>177800</xdr:colOff>
      <xdr:row>33</xdr:row>
      <xdr:rowOff>5080</xdr:rowOff>
    </xdr:to>
    <xdr:cxnSp macro="">
      <xdr:nvCxnSpPr>
        <xdr:cNvPr id="64" name="直線コネクタ 63"/>
        <xdr:cNvCxnSpPr/>
      </xdr:nvCxnSpPr>
      <xdr:spPr>
        <a:xfrm flipV="1">
          <a:off x="2908300" y="5326380"/>
          <a:ext cx="889000" cy="336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66040</xdr:rowOff>
    </xdr:from>
    <xdr:to>
      <xdr:col>20</xdr:col>
      <xdr:colOff>38100</xdr:colOff>
      <xdr:row>34</xdr:row>
      <xdr:rowOff>167640</xdr:rowOff>
    </xdr:to>
    <xdr:sp macro="" textlink="">
      <xdr:nvSpPr>
        <xdr:cNvPr id="65" name="フローチャート: 判断 64"/>
        <xdr:cNvSpPr/>
      </xdr:nvSpPr>
      <xdr:spPr>
        <a:xfrm>
          <a:off x="3746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158750</xdr:rowOff>
    </xdr:from>
    <xdr:ext cx="532130" cy="259080"/>
    <xdr:sp macro="" textlink="">
      <xdr:nvSpPr>
        <xdr:cNvPr id="66" name="テキスト ボックス 65"/>
        <xdr:cNvSpPr txBox="1"/>
      </xdr:nvSpPr>
      <xdr:spPr>
        <a:xfrm>
          <a:off x="3529965" y="5988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163195</xdr:rowOff>
    </xdr:from>
    <xdr:to>
      <xdr:col>15</xdr:col>
      <xdr:colOff>50800</xdr:colOff>
      <xdr:row>33</xdr:row>
      <xdr:rowOff>5080</xdr:rowOff>
    </xdr:to>
    <xdr:cxnSp macro="">
      <xdr:nvCxnSpPr>
        <xdr:cNvPr id="67" name="直線コネクタ 66"/>
        <xdr:cNvCxnSpPr/>
      </xdr:nvCxnSpPr>
      <xdr:spPr>
        <a:xfrm>
          <a:off x="2019300" y="56495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48260</xdr:rowOff>
    </xdr:from>
    <xdr:to>
      <xdr:col>15</xdr:col>
      <xdr:colOff>101600</xdr:colOff>
      <xdr:row>35</xdr:row>
      <xdr:rowOff>149860</xdr:rowOff>
    </xdr:to>
    <xdr:sp macro="" textlink="">
      <xdr:nvSpPr>
        <xdr:cNvPr id="68" name="フローチャート: 判断 67"/>
        <xdr:cNvSpPr/>
      </xdr:nvSpPr>
      <xdr:spPr>
        <a:xfrm>
          <a:off x="2857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141605</xdr:rowOff>
    </xdr:from>
    <xdr:ext cx="532130" cy="259080"/>
    <xdr:sp macro="" textlink="">
      <xdr:nvSpPr>
        <xdr:cNvPr id="69" name="テキスト ボックス 68"/>
        <xdr:cNvSpPr txBox="1"/>
      </xdr:nvSpPr>
      <xdr:spPr>
        <a:xfrm>
          <a:off x="2640965" y="61423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163195</xdr:rowOff>
    </xdr:from>
    <xdr:to>
      <xdr:col>10</xdr:col>
      <xdr:colOff>114300</xdr:colOff>
      <xdr:row>33</xdr:row>
      <xdr:rowOff>6985</xdr:rowOff>
    </xdr:to>
    <xdr:cxnSp macro="">
      <xdr:nvCxnSpPr>
        <xdr:cNvPr id="70" name="直線コネクタ 69"/>
        <xdr:cNvCxnSpPr/>
      </xdr:nvCxnSpPr>
      <xdr:spPr>
        <a:xfrm flipV="1">
          <a:off x="1130300" y="564959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53340</xdr:rowOff>
    </xdr:from>
    <xdr:to>
      <xdr:col>10</xdr:col>
      <xdr:colOff>165100</xdr:colOff>
      <xdr:row>35</xdr:row>
      <xdr:rowOff>154940</xdr:rowOff>
    </xdr:to>
    <xdr:sp macro="" textlink="">
      <xdr:nvSpPr>
        <xdr:cNvPr id="71" name="フローチャート: 判断 70"/>
        <xdr:cNvSpPr/>
      </xdr:nvSpPr>
      <xdr:spPr>
        <a:xfrm>
          <a:off x="1968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146050</xdr:rowOff>
    </xdr:from>
    <xdr:ext cx="532130" cy="256540"/>
    <xdr:sp macro="" textlink="">
      <xdr:nvSpPr>
        <xdr:cNvPr id="72" name="テキスト ボックス 71"/>
        <xdr:cNvSpPr txBox="1"/>
      </xdr:nvSpPr>
      <xdr:spPr>
        <a:xfrm>
          <a:off x="1751965" y="6146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53975</xdr:rowOff>
    </xdr:from>
    <xdr:to>
      <xdr:col>6</xdr:col>
      <xdr:colOff>38100</xdr:colOff>
      <xdr:row>35</xdr:row>
      <xdr:rowOff>155575</xdr:rowOff>
    </xdr:to>
    <xdr:sp macro="" textlink="">
      <xdr:nvSpPr>
        <xdr:cNvPr id="73" name="フローチャート: 判断 72"/>
        <xdr:cNvSpPr/>
      </xdr:nvSpPr>
      <xdr:spPr>
        <a:xfrm>
          <a:off x="1079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146685</xdr:rowOff>
    </xdr:from>
    <xdr:ext cx="532130" cy="256540"/>
    <xdr:sp macro="" textlink="">
      <xdr:nvSpPr>
        <xdr:cNvPr id="74" name="テキスト ボックス 73"/>
        <xdr:cNvSpPr txBox="1"/>
      </xdr:nvSpPr>
      <xdr:spPr>
        <a:xfrm>
          <a:off x="862965" y="61474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30</xdr:row>
      <xdr:rowOff>121920</xdr:rowOff>
    </xdr:from>
    <xdr:to>
      <xdr:col>24</xdr:col>
      <xdr:colOff>114300</xdr:colOff>
      <xdr:row>31</xdr:row>
      <xdr:rowOff>52070</xdr:rowOff>
    </xdr:to>
    <xdr:sp macro="" textlink="">
      <xdr:nvSpPr>
        <xdr:cNvPr id="80" name="楕円 79"/>
        <xdr:cNvSpPr/>
      </xdr:nvSpPr>
      <xdr:spPr>
        <a:xfrm>
          <a:off x="4584700" y="52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57785</xdr:rowOff>
    </xdr:from>
    <xdr:ext cx="598805" cy="259080"/>
    <xdr:sp macro="" textlink="">
      <xdr:nvSpPr>
        <xdr:cNvPr id="81" name="人件費該当値テキスト"/>
        <xdr:cNvSpPr txBox="1"/>
      </xdr:nvSpPr>
      <xdr:spPr>
        <a:xfrm>
          <a:off x="4686300" y="5201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114,253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30</xdr:row>
      <xdr:rowOff>132080</xdr:rowOff>
    </xdr:from>
    <xdr:to>
      <xdr:col>20</xdr:col>
      <xdr:colOff>38100</xdr:colOff>
      <xdr:row>31</xdr:row>
      <xdr:rowOff>62230</xdr:rowOff>
    </xdr:to>
    <xdr:sp macro="" textlink="">
      <xdr:nvSpPr>
        <xdr:cNvPr id="82" name="楕円 81"/>
        <xdr:cNvSpPr/>
      </xdr:nvSpPr>
      <xdr:spPr>
        <a:xfrm>
          <a:off x="3746500" y="52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29</xdr:row>
      <xdr:rowOff>78740</xdr:rowOff>
    </xdr:from>
    <xdr:ext cx="596265" cy="259080"/>
    <xdr:sp macro="" textlink="">
      <xdr:nvSpPr>
        <xdr:cNvPr id="83" name="テキスト ボックス 82"/>
        <xdr:cNvSpPr txBox="1"/>
      </xdr:nvSpPr>
      <xdr:spPr>
        <a:xfrm>
          <a:off x="3497580" y="50507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125730</xdr:rowOff>
    </xdr:from>
    <xdr:to>
      <xdr:col>15</xdr:col>
      <xdr:colOff>101600</xdr:colOff>
      <xdr:row>33</xdr:row>
      <xdr:rowOff>55880</xdr:rowOff>
    </xdr:to>
    <xdr:sp macro="" textlink="">
      <xdr:nvSpPr>
        <xdr:cNvPr id="84" name="楕円 83"/>
        <xdr:cNvSpPr/>
      </xdr:nvSpPr>
      <xdr:spPr>
        <a:xfrm>
          <a:off x="2857500" y="56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31</xdr:row>
      <xdr:rowOff>72390</xdr:rowOff>
    </xdr:from>
    <xdr:ext cx="532130" cy="259080"/>
    <xdr:sp macro="" textlink="">
      <xdr:nvSpPr>
        <xdr:cNvPr id="85" name="テキスト ボックス 84"/>
        <xdr:cNvSpPr txBox="1"/>
      </xdr:nvSpPr>
      <xdr:spPr>
        <a:xfrm>
          <a:off x="2640965" y="5387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112395</xdr:rowOff>
    </xdr:from>
    <xdr:to>
      <xdr:col>10</xdr:col>
      <xdr:colOff>165100</xdr:colOff>
      <xdr:row>33</xdr:row>
      <xdr:rowOff>42545</xdr:rowOff>
    </xdr:to>
    <xdr:sp macro="" textlink="">
      <xdr:nvSpPr>
        <xdr:cNvPr id="86" name="楕円 85"/>
        <xdr:cNvSpPr/>
      </xdr:nvSpPr>
      <xdr:spPr>
        <a:xfrm>
          <a:off x="1968500" y="55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31</xdr:row>
      <xdr:rowOff>59055</xdr:rowOff>
    </xdr:from>
    <xdr:ext cx="532130" cy="259080"/>
    <xdr:sp macro="" textlink="">
      <xdr:nvSpPr>
        <xdr:cNvPr id="87" name="テキスト ボックス 86"/>
        <xdr:cNvSpPr txBox="1"/>
      </xdr:nvSpPr>
      <xdr:spPr>
        <a:xfrm>
          <a:off x="1751965" y="5374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127635</xdr:rowOff>
    </xdr:from>
    <xdr:to>
      <xdr:col>6</xdr:col>
      <xdr:colOff>38100</xdr:colOff>
      <xdr:row>33</xdr:row>
      <xdr:rowOff>57785</xdr:rowOff>
    </xdr:to>
    <xdr:sp macro="" textlink="">
      <xdr:nvSpPr>
        <xdr:cNvPr id="88" name="楕円 87"/>
        <xdr:cNvSpPr/>
      </xdr:nvSpPr>
      <xdr:spPr>
        <a:xfrm>
          <a:off x="1079500" y="56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31</xdr:row>
      <xdr:rowOff>74930</xdr:rowOff>
    </xdr:from>
    <xdr:ext cx="532130" cy="256540"/>
    <xdr:sp macro="" textlink="">
      <xdr:nvSpPr>
        <xdr:cNvPr id="89" name="テキスト ボックス 88"/>
        <xdr:cNvSpPr txBox="1"/>
      </xdr:nvSpPr>
      <xdr:spPr>
        <a:xfrm>
          <a:off x="862965" y="5389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8" name="テキスト ボックス 97"/>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6380" cy="256540"/>
    <xdr:sp macro="" textlink="">
      <xdr:nvSpPr>
        <xdr:cNvPr id="100" name="テキスト ボックス 99"/>
        <xdr:cNvSpPr txBox="1"/>
      </xdr:nvSpPr>
      <xdr:spPr>
        <a:xfrm>
          <a:off x="513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6540"/>
    <xdr:sp macro="" textlink="">
      <xdr:nvSpPr>
        <xdr:cNvPr id="106" name="テキスト ボックス 105"/>
        <xdr:cNvSpPr txBox="1"/>
      </xdr:nvSpPr>
      <xdr:spPr>
        <a:xfrm>
          <a:off x="230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090" cy="259080"/>
    <xdr:sp macro="" textlink="">
      <xdr:nvSpPr>
        <xdr:cNvPr id="108" name="テキスト ボックス 107"/>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090" cy="259080"/>
    <xdr:sp macro="" textlink="">
      <xdr:nvSpPr>
        <xdr:cNvPr id="110" name="テキスト ボックス 109"/>
        <xdr:cNvSpPr txBox="1"/>
      </xdr:nvSpPr>
      <xdr:spPr>
        <a:xfrm>
          <a:off x="166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2" name="テキスト ボックス 111"/>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29210</xdr:rowOff>
    </xdr:from>
    <xdr:to>
      <xdr:col>24</xdr:col>
      <xdr:colOff>62865</xdr:colOff>
      <xdr:row>58</xdr:row>
      <xdr:rowOff>87630</xdr:rowOff>
    </xdr:to>
    <xdr:cxnSp macro="">
      <xdr:nvCxnSpPr>
        <xdr:cNvPr id="114" name="直線コネクタ 113"/>
        <xdr:cNvCxnSpPr/>
      </xdr:nvCxnSpPr>
      <xdr:spPr>
        <a:xfrm flipV="1">
          <a:off x="4633595" y="860171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91440</xdr:rowOff>
    </xdr:from>
    <xdr:ext cx="534670" cy="259080"/>
    <xdr:sp macro="" textlink="">
      <xdr:nvSpPr>
        <xdr:cNvPr id="115" name="物件費最小値テキスト"/>
        <xdr:cNvSpPr txBox="1"/>
      </xdr:nvSpPr>
      <xdr:spPr>
        <a:xfrm>
          <a:off x="4686300" y="10035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40,115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87630</xdr:rowOff>
    </xdr:from>
    <xdr:to>
      <xdr:col>24</xdr:col>
      <xdr:colOff>152400</xdr:colOff>
      <xdr:row>58</xdr:row>
      <xdr:rowOff>87630</xdr:rowOff>
    </xdr:to>
    <xdr:cxnSp macro="">
      <xdr:nvCxnSpPr>
        <xdr:cNvPr id="116" name="直線コネクタ 115"/>
        <xdr:cNvCxnSpPr/>
      </xdr:nvCxnSpPr>
      <xdr:spPr>
        <a:xfrm>
          <a:off x="4546600" y="1003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146685</xdr:rowOff>
    </xdr:from>
    <xdr:ext cx="598805" cy="256540"/>
    <xdr:sp macro="" textlink="">
      <xdr:nvSpPr>
        <xdr:cNvPr id="117" name="物件費最大値テキスト"/>
        <xdr:cNvSpPr txBox="1"/>
      </xdr:nvSpPr>
      <xdr:spPr>
        <a:xfrm>
          <a:off x="4686300" y="83762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152,754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29210</xdr:rowOff>
    </xdr:from>
    <xdr:to>
      <xdr:col>24</xdr:col>
      <xdr:colOff>152400</xdr:colOff>
      <xdr:row>50</xdr:row>
      <xdr:rowOff>29210</xdr:rowOff>
    </xdr:to>
    <xdr:cxnSp macro="">
      <xdr:nvCxnSpPr>
        <xdr:cNvPr id="118" name="直線コネクタ 117"/>
        <xdr:cNvCxnSpPr/>
      </xdr:nvCxnSpPr>
      <xdr:spPr>
        <a:xfrm>
          <a:off x="4546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78105</xdr:rowOff>
    </xdr:from>
    <xdr:to>
      <xdr:col>24</xdr:col>
      <xdr:colOff>63500</xdr:colOff>
      <xdr:row>56</xdr:row>
      <xdr:rowOff>139065</xdr:rowOff>
    </xdr:to>
    <xdr:cxnSp macro="">
      <xdr:nvCxnSpPr>
        <xdr:cNvPr id="119" name="直線コネクタ 118"/>
        <xdr:cNvCxnSpPr/>
      </xdr:nvCxnSpPr>
      <xdr:spPr>
        <a:xfrm flipV="1">
          <a:off x="3797300" y="967930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24130</xdr:rowOff>
    </xdr:from>
    <xdr:ext cx="534670" cy="259080"/>
    <xdr:sp macro="" textlink="">
      <xdr:nvSpPr>
        <xdr:cNvPr id="120" name="物件費平均値テキスト"/>
        <xdr:cNvSpPr txBox="1"/>
      </xdr:nvSpPr>
      <xdr:spPr>
        <a:xfrm>
          <a:off x="4686300" y="9453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1270</xdr:rowOff>
    </xdr:from>
    <xdr:to>
      <xdr:col>24</xdr:col>
      <xdr:colOff>114300</xdr:colOff>
      <xdr:row>56</xdr:row>
      <xdr:rowOff>102870</xdr:rowOff>
    </xdr:to>
    <xdr:sp macro="" textlink="">
      <xdr:nvSpPr>
        <xdr:cNvPr id="121" name="フローチャート: 判断 120"/>
        <xdr:cNvSpPr/>
      </xdr:nvSpPr>
      <xdr:spPr>
        <a:xfrm>
          <a:off x="45847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6350</xdr:rowOff>
    </xdr:from>
    <xdr:to>
      <xdr:col>19</xdr:col>
      <xdr:colOff>177800</xdr:colOff>
      <xdr:row>56</xdr:row>
      <xdr:rowOff>139065</xdr:rowOff>
    </xdr:to>
    <xdr:cxnSp macro="">
      <xdr:nvCxnSpPr>
        <xdr:cNvPr id="122" name="直線コネクタ 121"/>
        <xdr:cNvCxnSpPr/>
      </xdr:nvCxnSpPr>
      <xdr:spPr>
        <a:xfrm>
          <a:off x="2908300" y="960755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153670</xdr:rowOff>
    </xdr:from>
    <xdr:to>
      <xdr:col>20</xdr:col>
      <xdr:colOff>38100</xdr:colOff>
      <xdr:row>56</xdr:row>
      <xdr:rowOff>83820</xdr:rowOff>
    </xdr:to>
    <xdr:sp macro="" textlink="">
      <xdr:nvSpPr>
        <xdr:cNvPr id="123" name="フローチャート: 判断 122"/>
        <xdr:cNvSpPr/>
      </xdr:nvSpPr>
      <xdr:spPr>
        <a:xfrm>
          <a:off x="3746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100330</xdr:rowOff>
    </xdr:from>
    <xdr:ext cx="532130" cy="256540"/>
    <xdr:sp macro="" textlink="">
      <xdr:nvSpPr>
        <xdr:cNvPr id="124" name="テキスト ボックス 123"/>
        <xdr:cNvSpPr txBox="1"/>
      </xdr:nvSpPr>
      <xdr:spPr>
        <a:xfrm>
          <a:off x="3529965" y="93586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6350</xdr:rowOff>
    </xdr:from>
    <xdr:to>
      <xdr:col>15</xdr:col>
      <xdr:colOff>50800</xdr:colOff>
      <xdr:row>56</xdr:row>
      <xdr:rowOff>23495</xdr:rowOff>
    </xdr:to>
    <xdr:cxnSp macro="">
      <xdr:nvCxnSpPr>
        <xdr:cNvPr id="125" name="直線コネクタ 124"/>
        <xdr:cNvCxnSpPr/>
      </xdr:nvCxnSpPr>
      <xdr:spPr>
        <a:xfrm flipV="1">
          <a:off x="2019300" y="96075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19050</xdr:rowOff>
    </xdr:from>
    <xdr:to>
      <xdr:col>15</xdr:col>
      <xdr:colOff>101600</xdr:colOff>
      <xdr:row>56</xdr:row>
      <xdr:rowOff>120650</xdr:rowOff>
    </xdr:to>
    <xdr:sp macro="" textlink="">
      <xdr:nvSpPr>
        <xdr:cNvPr id="126" name="フローチャート: 判断 125"/>
        <xdr:cNvSpPr/>
      </xdr:nvSpPr>
      <xdr:spPr>
        <a:xfrm>
          <a:off x="28575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111760</xdr:rowOff>
    </xdr:from>
    <xdr:ext cx="532130" cy="256540"/>
    <xdr:sp macro="" textlink="">
      <xdr:nvSpPr>
        <xdr:cNvPr id="127" name="テキスト ボックス 126"/>
        <xdr:cNvSpPr txBox="1"/>
      </xdr:nvSpPr>
      <xdr:spPr>
        <a:xfrm>
          <a:off x="2640965" y="97129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23495</xdr:rowOff>
    </xdr:from>
    <xdr:to>
      <xdr:col>10</xdr:col>
      <xdr:colOff>114300</xdr:colOff>
      <xdr:row>56</xdr:row>
      <xdr:rowOff>39370</xdr:rowOff>
    </xdr:to>
    <xdr:cxnSp macro="">
      <xdr:nvCxnSpPr>
        <xdr:cNvPr id="128" name="直線コネクタ 127"/>
        <xdr:cNvCxnSpPr/>
      </xdr:nvCxnSpPr>
      <xdr:spPr>
        <a:xfrm flipV="1">
          <a:off x="1130300" y="96246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76835</xdr:rowOff>
    </xdr:from>
    <xdr:to>
      <xdr:col>10</xdr:col>
      <xdr:colOff>165100</xdr:colOff>
      <xdr:row>57</xdr:row>
      <xdr:rowOff>6985</xdr:rowOff>
    </xdr:to>
    <xdr:sp macro="" textlink="">
      <xdr:nvSpPr>
        <xdr:cNvPr id="129" name="フローチャート: 判断 128"/>
        <xdr:cNvSpPr/>
      </xdr:nvSpPr>
      <xdr:spPr>
        <a:xfrm>
          <a:off x="1968500"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169545</xdr:rowOff>
    </xdr:from>
    <xdr:ext cx="532130" cy="256540"/>
    <xdr:sp macro="" textlink="">
      <xdr:nvSpPr>
        <xdr:cNvPr id="130" name="テキスト ボックス 129"/>
        <xdr:cNvSpPr txBox="1"/>
      </xdr:nvSpPr>
      <xdr:spPr>
        <a:xfrm>
          <a:off x="1751965" y="97707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96520</xdr:rowOff>
    </xdr:from>
    <xdr:to>
      <xdr:col>6</xdr:col>
      <xdr:colOff>38100</xdr:colOff>
      <xdr:row>57</xdr:row>
      <xdr:rowOff>26670</xdr:rowOff>
    </xdr:to>
    <xdr:sp macro="" textlink="">
      <xdr:nvSpPr>
        <xdr:cNvPr id="131" name="フローチャート: 判断 130"/>
        <xdr:cNvSpPr/>
      </xdr:nvSpPr>
      <xdr:spPr>
        <a:xfrm>
          <a:off x="107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17780</xdr:rowOff>
    </xdr:from>
    <xdr:ext cx="532130" cy="256540"/>
    <xdr:sp macro="" textlink="">
      <xdr:nvSpPr>
        <xdr:cNvPr id="132" name="テキスト ボックス 131"/>
        <xdr:cNvSpPr txBox="1"/>
      </xdr:nvSpPr>
      <xdr:spPr>
        <a:xfrm>
          <a:off x="862965" y="9790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27305</xdr:rowOff>
    </xdr:from>
    <xdr:to>
      <xdr:col>24</xdr:col>
      <xdr:colOff>114300</xdr:colOff>
      <xdr:row>56</xdr:row>
      <xdr:rowOff>128905</xdr:rowOff>
    </xdr:to>
    <xdr:sp macro="" textlink="">
      <xdr:nvSpPr>
        <xdr:cNvPr id="138" name="楕円 137"/>
        <xdr:cNvSpPr/>
      </xdr:nvSpPr>
      <xdr:spPr>
        <a:xfrm>
          <a:off x="45847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6350</xdr:rowOff>
    </xdr:from>
    <xdr:ext cx="534670" cy="256540"/>
    <xdr:sp macro="" textlink="">
      <xdr:nvSpPr>
        <xdr:cNvPr id="139" name="物件費該当値テキスト"/>
        <xdr:cNvSpPr txBox="1"/>
      </xdr:nvSpPr>
      <xdr:spPr>
        <a:xfrm>
          <a:off x="4686300" y="96075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88265</xdr:rowOff>
    </xdr:from>
    <xdr:to>
      <xdr:col>20</xdr:col>
      <xdr:colOff>38100</xdr:colOff>
      <xdr:row>57</xdr:row>
      <xdr:rowOff>18415</xdr:rowOff>
    </xdr:to>
    <xdr:sp macro="" textlink="">
      <xdr:nvSpPr>
        <xdr:cNvPr id="140" name="楕円 139"/>
        <xdr:cNvSpPr/>
      </xdr:nvSpPr>
      <xdr:spPr>
        <a:xfrm>
          <a:off x="3746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9525</xdr:rowOff>
    </xdr:from>
    <xdr:ext cx="532130" cy="256540"/>
    <xdr:sp macro="" textlink="">
      <xdr:nvSpPr>
        <xdr:cNvPr id="141" name="テキスト ボックス 140"/>
        <xdr:cNvSpPr txBox="1"/>
      </xdr:nvSpPr>
      <xdr:spPr>
        <a:xfrm>
          <a:off x="3529965" y="9782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126365</xdr:rowOff>
    </xdr:from>
    <xdr:to>
      <xdr:col>15</xdr:col>
      <xdr:colOff>101600</xdr:colOff>
      <xdr:row>56</xdr:row>
      <xdr:rowOff>56515</xdr:rowOff>
    </xdr:to>
    <xdr:sp macro="" textlink="">
      <xdr:nvSpPr>
        <xdr:cNvPr id="142" name="楕円 141"/>
        <xdr:cNvSpPr/>
      </xdr:nvSpPr>
      <xdr:spPr>
        <a:xfrm>
          <a:off x="2857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73025</xdr:rowOff>
    </xdr:from>
    <xdr:ext cx="532130" cy="259080"/>
    <xdr:sp macro="" textlink="">
      <xdr:nvSpPr>
        <xdr:cNvPr id="143" name="テキスト ボックス 142"/>
        <xdr:cNvSpPr txBox="1"/>
      </xdr:nvSpPr>
      <xdr:spPr>
        <a:xfrm>
          <a:off x="2640965" y="93313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144145</xdr:rowOff>
    </xdr:from>
    <xdr:to>
      <xdr:col>10</xdr:col>
      <xdr:colOff>165100</xdr:colOff>
      <xdr:row>56</xdr:row>
      <xdr:rowOff>74930</xdr:rowOff>
    </xdr:to>
    <xdr:sp macro="" textlink="">
      <xdr:nvSpPr>
        <xdr:cNvPr id="144" name="楕円 143"/>
        <xdr:cNvSpPr/>
      </xdr:nvSpPr>
      <xdr:spPr>
        <a:xfrm>
          <a:off x="19685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90805</xdr:rowOff>
    </xdr:from>
    <xdr:ext cx="532130" cy="258445"/>
    <xdr:sp macro="" textlink="">
      <xdr:nvSpPr>
        <xdr:cNvPr id="145" name="テキスト ボックス 144"/>
        <xdr:cNvSpPr txBox="1"/>
      </xdr:nvSpPr>
      <xdr:spPr>
        <a:xfrm>
          <a:off x="1751965" y="93491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160020</xdr:rowOff>
    </xdr:from>
    <xdr:to>
      <xdr:col>6</xdr:col>
      <xdr:colOff>38100</xdr:colOff>
      <xdr:row>56</xdr:row>
      <xdr:rowOff>90170</xdr:rowOff>
    </xdr:to>
    <xdr:sp macro="" textlink="">
      <xdr:nvSpPr>
        <xdr:cNvPr id="146" name="楕円 145"/>
        <xdr:cNvSpPr/>
      </xdr:nvSpPr>
      <xdr:spPr>
        <a:xfrm>
          <a:off x="10795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106680</xdr:rowOff>
    </xdr:from>
    <xdr:ext cx="532130" cy="259080"/>
    <xdr:sp macro="" textlink="">
      <xdr:nvSpPr>
        <xdr:cNvPr id="147" name="テキスト ボックス 146"/>
        <xdr:cNvSpPr txBox="1"/>
      </xdr:nvSpPr>
      <xdr:spPr>
        <a:xfrm>
          <a:off x="862965" y="9364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6" name="テキスト ボックス 155"/>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6380" cy="259080"/>
    <xdr:sp macro="" textlink="">
      <xdr:nvSpPr>
        <xdr:cNvPr id="159" name="テキスト ボックス 158"/>
        <xdr:cNvSpPr txBox="1"/>
      </xdr:nvSpPr>
      <xdr:spPr>
        <a:xfrm>
          <a:off x="513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6540"/>
    <xdr:sp macro="" textlink="">
      <xdr:nvSpPr>
        <xdr:cNvPr id="163" name="テキスト ボックス 162"/>
        <xdr:cNvSpPr txBox="1"/>
      </xdr:nvSpPr>
      <xdr:spPr>
        <a:xfrm>
          <a:off x="230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69" name="テキスト ボックス 168"/>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34925</xdr:rowOff>
    </xdr:from>
    <xdr:to>
      <xdr:col>24</xdr:col>
      <xdr:colOff>62865</xdr:colOff>
      <xdr:row>79</xdr:row>
      <xdr:rowOff>12065</xdr:rowOff>
    </xdr:to>
    <xdr:cxnSp macro="">
      <xdr:nvCxnSpPr>
        <xdr:cNvPr id="171" name="直線コネクタ 170"/>
        <xdr:cNvCxnSpPr/>
      </xdr:nvCxnSpPr>
      <xdr:spPr>
        <a:xfrm flipV="1">
          <a:off x="4633595" y="12036425"/>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15875</xdr:rowOff>
    </xdr:from>
    <xdr:ext cx="378460" cy="259080"/>
    <xdr:sp macro="" textlink="">
      <xdr:nvSpPr>
        <xdr:cNvPr id="172" name="維持補修費最小値テキスト"/>
        <xdr:cNvSpPr txBox="1"/>
      </xdr:nvSpPr>
      <xdr:spPr>
        <a:xfrm>
          <a:off x="4686300" y="13560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12065</xdr:rowOff>
    </xdr:from>
    <xdr:to>
      <xdr:col>24</xdr:col>
      <xdr:colOff>152400</xdr:colOff>
      <xdr:row>79</xdr:row>
      <xdr:rowOff>12065</xdr:rowOff>
    </xdr:to>
    <xdr:cxnSp macro="">
      <xdr:nvCxnSpPr>
        <xdr:cNvPr id="173" name="直線コネクタ 172"/>
        <xdr:cNvCxnSpPr/>
      </xdr:nvCxnSpPr>
      <xdr:spPr>
        <a:xfrm>
          <a:off x="4546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153035</xdr:rowOff>
    </xdr:from>
    <xdr:ext cx="534670" cy="259080"/>
    <xdr:sp macro="" textlink="">
      <xdr:nvSpPr>
        <xdr:cNvPr id="174" name="維持補修費最大値テキスト"/>
        <xdr:cNvSpPr txBox="1"/>
      </xdr:nvSpPr>
      <xdr:spPr>
        <a:xfrm>
          <a:off x="4686300" y="11811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40,743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34925</xdr:rowOff>
    </xdr:from>
    <xdr:to>
      <xdr:col>24</xdr:col>
      <xdr:colOff>152400</xdr:colOff>
      <xdr:row>70</xdr:row>
      <xdr:rowOff>34925</xdr:rowOff>
    </xdr:to>
    <xdr:cxnSp macro="">
      <xdr:nvCxnSpPr>
        <xdr:cNvPr id="175" name="直線コネクタ 174"/>
        <xdr:cNvCxnSpPr/>
      </xdr:nvCxnSpPr>
      <xdr:spPr>
        <a:xfrm>
          <a:off x="4546600" y="12036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74930</xdr:rowOff>
    </xdr:from>
    <xdr:to>
      <xdr:col>24</xdr:col>
      <xdr:colOff>63500</xdr:colOff>
      <xdr:row>78</xdr:row>
      <xdr:rowOff>92710</xdr:rowOff>
    </xdr:to>
    <xdr:cxnSp macro="">
      <xdr:nvCxnSpPr>
        <xdr:cNvPr id="176" name="直線コネクタ 175"/>
        <xdr:cNvCxnSpPr/>
      </xdr:nvCxnSpPr>
      <xdr:spPr>
        <a:xfrm flipV="1">
          <a:off x="3797300" y="134480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143510</xdr:rowOff>
    </xdr:from>
    <xdr:ext cx="469900" cy="256540"/>
    <xdr:sp macro="" textlink="">
      <xdr:nvSpPr>
        <xdr:cNvPr id="177" name="維持補修費平均値テキスト"/>
        <xdr:cNvSpPr txBox="1"/>
      </xdr:nvSpPr>
      <xdr:spPr>
        <a:xfrm>
          <a:off x="4686300" y="131737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120650</xdr:rowOff>
    </xdr:from>
    <xdr:to>
      <xdr:col>24</xdr:col>
      <xdr:colOff>114300</xdr:colOff>
      <xdr:row>78</xdr:row>
      <xdr:rowOff>50165</xdr:rowOff>
    </xdr:to>
    <xdr:sp macro="" textlink="">
      <xdr:nvSpPr>
        <xdr:cNvPr id="178" name="フローチャート: 判断 177"/>
        <xdr:cNvSpPr/>
      </xdr:nvSpPr>
      <xdr:spPr>
        <a:xfrm>
          <a:off x="45847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89535</xdr:rowOff>
    </xdr:from>
    <xdr:to>
      <xdr:col>19</xdr:col>
      <xdr:colOff>177800</xdr:colOff>
      <xdr:row>78</xdr:row>
      <xdr:rowOff>92710</xdr:rowOff>
    </xdr:to>
    <xdr:cxnSp macro="">
      <xdr:nvCxnSpPr>
        <xdr:cNvPr id="179" name="直線コネクタ 178"/>
        <xdr:cNvCxnSpPr/>
      </xdr:nvCxnSpPr>
      <xdr:spPr>
        <a:xfrm>
          <a:off x="2908300" y="134626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33020</xdr:rowOff>
    </xdr:from>
    <xdr:to>
      <xdr:col>20</xdr:col>
      <xdr:colOff>38100</xdr:colOff>
      <xdr:row>77</xdr:row>
      <xdr:rowOff>134620</xdr:rowOff>
    </xdr:to>
    <xdr:sp macro="" textlink="">
      <xdr:nvSpPr>
        <xdr:cNvPr id="180" name="フローチャート: 判断 179"/>
        <xdr:cNvSpPr/>
      </xdr:nvSpPr>
      <xdr:spPr>
        <a:xfrm>
          <a:off x="3746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151130</xdr:rowOff>
    </xdr:from>
    <xdr:ext cx="467360" cy="259080"/>
    <xdr:sp macro="" textlink="">
      <xdr:nvSpPr>
        <xdr:cNvPr id="181" name="テキスト ボックス 180"/>
        <xdr:cNvSpPr txBox="1"/>
      </xdr:nvSpPr>
      <xdr:spPr>
        <a:xfrm>
          <a:off x="3562350" y="13009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89535</xdr:rowOff>
    </xdr:from>
    <xdr:to>
      <xdr:col>15</xdr:col>
      <xdr:colOff>50800</xdr:colOff>
      <xdr:row>78</xdr:row>
      <xdr:rowOff>100965</xdr:rowOff>
    </xdr:to>
    <xdr:cxnSp macro="">
      <xdr:nvCxnSpPr>
        <xdr:cNvPr id="182" name="直線コネクタ 181"/>
        <xdr:cNvCxnSpPr/>
      </xdr:nvCxnSpPr>
      <xdr:spPr>
        <a:xfrm flipV="1">
          <a:off x="2019300" y="134626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107950</xdr:rowOff>
    </xdr:from>
    <xdr:to>
      <xdr:col>15</xdr:col>
      <xdr:colOff>101600</xdr:colOff>
      <xdr:row>78</xdr:row>
      <xdr:rowOff>38100</xdr:rowOff>
    </xdr:to>
    <xdr:sp macro="" textlink="">
      <xdr:nvSpPr>
        <xdr:cNvPr id="183" name="フローチャート: 判断 182"/>
        <xdr:cNvSpPr/>
      </xdr:nvSpPr>
      <xdr:spPr>
        <a:xfrm>
          <a:off x="2857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54610</xdr:rowOff>
    </xdr:from>
    <xdr:ext cx="467360" cy="256540"/>
    <xdr:sp macro="" textlink="">
      <xdr:nvSpPr>
        <xdr:cNvPr id="184" name="テキスト ボックス 183"/>
        <xdr:cNvSpPr txBox="1"/>
      </xdr:nvSpPr>
      <xdr:spPr>
        <a:xfrm>
          <a:off x="2673350" y="13084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100965</xdr:rowOff>
    </xdr:from>
    <xdr:to>
      <xdr:col>10</xdr:col>
      <xdr:colOff>114300</xdr:colOff>
      <xdr:row>78</xdr:row>
      <xdr:rowOff>102235</xdr:rowOff>
    </xdr:to>
    <xdr:cxnSp macro="">
      <xdr:nvCxnSpPr>
        <xdr:cNvPr id="185" name="直線コネクタ 184"/>
        <xdr:cNvCxnSpPr/>
      </xdr:nvCxnSpPr>
      <xdr:spPr>
        <a:xfrm flipV="1">
          <a:off x="1130300" y="134740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70485</xdr:rowOff>
    </xdr:from>
    <xdr:to>
      <xdr:col>10</xdr:col>
      <xdr:colOff>165100</xdr:colOff>
      <xdr:row>78</xdr:row>
      <xdr:rowOff>635</xdr:rowOff>
    </xdr:to>
    <xdr:sp macro="" textlink="">
      <xdr:nvSpPr>
        <xdr:cNvPr id="186" name="フローチャート: 判断 185"/>
        <xdr:cNvSpPr/>
      </xdr:nvSpPr>
      <xdr:spPr>
        <a:xfrm>
          <a:off x="1968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17780</xdr:rowOff>
    </xdr:from>
    <xdr:ext cx="467360" cy="256540"/>
    <xdr:sp macro="" textlink="">
      <xdr:nvSpPr>
        <xdr:cNvPr id="187" name="テキスト ボックス 186"/>
        <xdr:cNvSpPr txBox="1"/>
      </xdr:nvSpPr>
      <xdr:spPr>
        <a:xfrm>
          <a:off x="1784350" y="13047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31750</xdr:rowOff>
    </xdr:from>
    <xdr:to>
      <xdr:col>6</xdr:col>
      <xdr:colOff>38100</xdr:colOff>
      <xdr:row>77</xdr:row>
      <xdr:rowOff>133350</xdr:rowOff>
    </xdr:to>
    <xdr:sp macro="" textlink="">
      <xdr:nvSpPr>
        <xdr:cNvPr id="188" name="フローチャート: 判断 187"/>
        <xdr:cNvSpPr/>
      </xdr:nvSpPr>
      <xdr:spPr>
        <a:xfrm>
          <a:off x="1079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149860</xdr:rowOff>
    </xdr:from>
    <xdr:ext cx="467360" cy="259080"/>
    <xdr:sp macro="" textlink="">
      <xdr:nvSpPr>
        <xdr:cNvPr id="189" name="テキスト ボックス 188"/>
        <xdr:cNvSpPr txBox="1"/>
      </xdr:nvSpPr>
      <xdr:spPr>
        <a:xfrm>
          <a:off x="895350" y="13008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23495</xdr:rowOff>
    </xdr:from>
    <xdr:to>
      <xdr:col>24</xdr:col>
      <xdr:colOff>114300</xdr:colOff>
      <xdr:row>78</xdr:row>
      <xdr:rowOff>125095</xdr:rowOff>
    </xdr:to>
    <xdr:sp macro="" textlink="">
      <xdr:nvSpPr>
        <xdr:cNvPr id="195" name="楕円 194"/>
        <xdr:cNvSpPr/>
      </xdr:nvSpPr>
      <xdr:spPr>
        <a:xfrm>
          <a:off x="45847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109855</xdr:rowOff>
    </xdr:from>
    <xdr:ext cx="469900" cy="256540"/>
    <xdr:sp macro="" textlink="">
      <xdr:nvSpPr>
        <xdr:cNvPr id="196" name="維持補修費該当値テキスト"/>
        <xdr:cNvSpPr txBox="1"/>
      </xdr:nvSpPr>
      <xdr:spPr>
        <a:xfrm>
          <a:off x="4686300" y="133115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41910</xdr:rowOff>
    </xdr:from>
    <xdr:to>
      <xdr:col>20</xdr:col>
      <xdr:colOff>38100</xdr:colOff>
      <xdr:row>78</xdr:row>
      <xdr:rowOff>143510</xdr:rowOff>
    </xdr:to>
    <xdr:sp macro="" textlink="">
      <xdr:nvSpPr>
        <xdr:cNvPr id="197" name="楕円 196"/>
        <xdr:cNvSpPr/>
      </xdr:nvSpPr>
      <xdr:spPr>
        <a:xfrm>
          <a:off x="3746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134620</xdr:rowOff>
    </xdr:from>
    <xdr:ext cx="467360" cy="256540"/>
    <xdr:sp macro="" textlink="">
      <xdr:nvSpPr>
        <xdr:cNvPr id="198" name="テキスト ボックス 197"/>
        <xdr:cNvSpPr txBox="1"/>
      </xdr:nvSpPr>
      <xdr:spPr>
        <a:xfrm>
          <a:off x="3562350" y="13507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38735</xdr:rowOff>
    </xdr:from>
    <xdr:to>
      <xdr:col>15</xdr:col>
      <xdr:colOff>101600</xdr:colOff>
      <xdr:row>78</xdr:row>
      <xdr:rowOff>140335</xdr:rowOff>
    </xdr:to>
    <xdr:sp macro="" textlink="">
      <xdr:nvSpPr>
        <xdr:cNvPr id="199" name="楕円 198"/>
        <xdr:cNvSpPr/>
      </xdr:nvSpPr>
      <xdr:spPr>
        <a:xfrm>
          <a:off x="2857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132080</xdr:rowOff>
    </xdr:from>
    <xdr:ext cx="467360" cy="256540"/>
    <xdr:sp macro="" textlink="">
      <xdr:nvSpPr>
        <xdr:cNvPr id="200" name="テキスト ボックス 199"/>
        <xdr:cNvSpPr txBox="1"/>
      </xdr:nvSpPr>
      <xdr:spPr>
        <a:xfrm>
          <a:off x="2673350" y="135051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50165</xdr:rowOff>
    </xdr:from>
    <xdr:to>
      <xdr:col>10</xdr:col>
      <xdr:colOff>165100</xdr:colOff>
      <xdr:row>78</xdr:row>
      <xdr:rowOff>151765</xdr:rowOff>
    </xdr:to>
    <xdr:sp macro="" textlink="">
      <xdr:nvSpPr>
        <xdr:cNvPr id="201" name="楕円 200"/>
        <xdr:cNvSpPr/>
      </xdr:nvSpPr>
      <xdr:spPr>
        <a:xfrm>
          <a:off x="1968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143510</xdr:rowOff>
    </xdr:from>
    <xdr:ext cx="467360" cy="256540"/>
    <xdr:sp macro="" textlink="">
      <xdr:nvSpPr>
        <xdr:cNvPr id="202" name="テキスト ボックス 201"/>
        <xdr:cNvSpPr txBox="1"/>
      </xdr:nvSpPr>
      <xdr:spPr>
        <a:xfrm>
          <a:off x="1784350" y="135166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52070</xdr:rowOff>
    </xdr:from>
    <xdr:to>
      <xdr:col>6</xdr:col>
      <xdr:colOff>38100</xdr:colOff>
      <xdr:row>78</xdr:row>
      <xdr:rowOff>153035</xdr:rowOff>
    </xdr:to>
    <xdr:sp macro="" textlink="">
      <xdr:nvSpPr>
        <xdr:cNvPr id="203" name="楕円 202"/>
        <xdr:cNvSpPr/>
      </xdr:nvSpPr>
      <xdr:spPr>
        <a:xfrm>
          <a:off x="1079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144145</xdr:rowOff>
    </xdr:from>
    <xdr:ext cx="467360" cy="256540"/>
    <xdr:sp macro="" textlink="">
      <xdr:nvSpPr>
        <xdr:cNvPr id="204" name="テキスト ボックス 203"/>
        <xdr:cNvSpPr txBox="1"/>
      </xdr:nvSpPr>
      <xdr:spPr>
        <a:xfrm>
          <a:off x="895350" y="135172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3" name="テキスト ボックス 212"/>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15" name="テキスト ボックス 214"/>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3090" cy="256540"/>
    <xdr:sp macro="" textlink="">
      <xdr:nvSpPr>
        <xdr:cNvPr id="219" name="テキスト ボックス 218"/>
        <xdr:cNvSpPr txBox="1"/>
      </xdr:nvSpPr>
      <xdr:spPr>
        <a:xfrm>
          <a:off x="166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3090" cy="259080"/>
    <xdr:sp macro="" textlink="">
      <xdr:nvSpPr>
        <xdr:cNvPr id="221" name="テキスト ボックス 220"/>
        <xdr:cNvSpPr txBox="1"/>
      </xdr:nvSpPr>
      <xdr:spPr>
        <a:xfrm>
          <a:off x="166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090" cy="256540"/>
    <xdr:sp macro="" textlink="">
      <xdr:nvSpPr>
        <xdr:cNvPr id="223" name="テキスト ボックス 222"/>
        <xdr:cNvSpPr txBox="1"/>
      </xdr:nvSpPr>
      <xdr:spPr>
        <a:xfrm>
          <a:off x="166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090" cy="258445"/>
    <xdr:sp macro="" textlink="">
      <xdr:nvSpPr>
        <xdr:cNvPr id="225" name="テキスト ボックス 224"/>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090" cy="259080"/>
    <xdr:sp macro="" textlink="">
      <xdr:nvSpPr>
        <xdr:cNvPr id="227" name="テキスト ボックス 226"/>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9" name="テキスト ボックス 228"/>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49530</xdr:rowOff>
    </xdr:from>
    <xdr:to>
      <xdr:col>24</xdr:col>
      <xdr:colOff>62865</xdr:colOff>
      <xdr:row>99</xdr:row>
      <xdr:rowOff>74930</xdr:rowOff>
    </xdr:to>
    <xdr:cxnSp macro="">
      <xdr:nvCxnSpPr>
        <xdr:cNvPr id="231" name="直線コネクタ 230"/>
        <xdr:cNvCxnSpPr/>
      </xdr:nvCxnSpPr>
      <xdr:spPr>
        <a:xfrm flipV="1">
          <a:off x="4633595" y="1565148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78105</xdr:rowOff>
    </xdr:from>
    <xdr:ext cx="534670" cy="256540"/>
    <xdr:sp macro="" textlink="">
      <xdr:nvSpPr>
        <xdr:cNvPr id="232" name="扶助費最小値テキスト"/>
        <xdr:cNvSpPr txBox="1"/>
      </xdr:nvSpPr>
      <xdr:spPr>
        <a:xfrm>
          <a:off x="4686300" y="170516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81,514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74930</xdr:rowOff>
    </xdr:from>
    <xdr:to>
      <xdr:col>24</xdr:col>
      <xdr:colOff>152400</xdr:colOff>
      <xdr:row>99</xdr:row>
      <xdr:rowOff>74930</xdr:rowOff>
    </xdr:to>
    <xdr:cxnSp macro="">
      <xdr:nvCxnSpPr>
        <xdr:cNvPr id="233" name="直線コネクタ 232"/>
        <xdr:cNvCxnSpPr/>
      </xdr:nvCxnSpPr>
      <xdr:spPr>
        <a:xfrm>
          <a:off x="4546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167640</xdr:rowOff>
    </xdr:from>
    <xdr:ext cx="598805" cy="256540"/>
    <xdr:sp macro="" textlink="">
      <xdr:nvSpPr>
        <xdr:cNvPr id="234" name="扶助費最大値テキスト"/>
        <xdr:cNvSpPr txBox="1"/>
      </xdr:nvSpPr>
      <xdr:spPr>
        <a:xfrm>
          <a:off x="4686300" y="154266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167,016</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49530</xdr:rowOff>
    </xdr:from>
    <xdr:to>
      <xdr:col>24</xdr:col>
      <xdr:colOff>152400</xdr:colOff>
      <xdr:row>91</xdr:row>
      <xdr:rowOff>49530</xdr:rowOff>
    </xdr:to>
    <xdr:cxnSp macro="">
      <xdr:nvCxnSpPr>
        <xdr:cNvPr id="235" name="直線コネクタ 234"/>
        <xdr:cNvCxnSpPr/>
      </xdr:nvCxnSpPr>
      <xdr:spPr>
        <a:xfrm>
          <a:off x="4546600" y="1565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89535</xdr:rowOff>
    </xdr:from>
    <xdr:to>
      <xdr:col>24</xdr:col>
      <xdr:colOff>63500</xdr:colOff>
      <xdr:row>99</xdr:row>
      <xdr:rowOff>15240</xdr:rowOff>
    </xdr:to>
    <xdr:cxnSp macro="">
      <xdr:nvCxnSpPr>
        <xdr:cNvPr id="236" name="直線コネクタ 235"/>
        <xdr:cNvCxnSpPr/>
      </xdr:nvCxnSpPr>
      <xdr:spPr>
        <a:xfrm flipV="1">
          <a:off x="3797300" y="16548735"/>
          <a:ext cx="838200" cy="440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32385</xdr:rowOff>
    </xdr:from>
    <xdr:ext cx="598805" cy="256540"/>
    <xdr:sp macro="" textlink="">
      <xdr:nvSpPr>
        <xdr:cNvPr id="237" name="扶助費平均値テキスト"/>
        <xdr:cNvSpPr txBox="1"/>
      </xdr:nvSpPr>
      <xdr:spPr>
        <a:xfrm>
          <a:off x="4686300" y="1649158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53975</xdr:rowOff>
    </xdr:from>
    <xdr:to>
      <xdr:col>24</xdr:col>
      <xdr:colOff>114300</xdr:colOff>
      <xdr:row>96</xdr:row>
      <xdr:rowOff>155575</xdr:rowOff>
    </xdr:to>
    <xdr:sp macro="" textlink="">
      <xdr:nvSpPr>
        <xdr:cNvPr id="238" name="フローチャート: 判断 237"/>
        <xdr:cNvSpPr/>
      </xdr:nvSpPr>
      <xdr:spPr>
        <a:xfrm>
          <a:off x="4584700" y="1651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15240</xdr:rowOff>
    </xdr:from>
    <xdr:to>
      <xdr:col>19</xdr:col>
      <xdr:colOff>177800</xdr:colOff>
      <xdr:row>99</xdr:row>
      <xdr:rowOff>59690</xdr:rowOff>
    </xdr:to>
    <xdr:cxnSp macro="">
      <xdr:nvCxnSpPr>
        <xdr:cNvPr id="239" name="直線コネクタ 238"/>
        <xdr:cNvCxnSpPr/>
      </xdr:nvCxnSpPr>
      <xdr:spPr>
        <a:xfrm flipV="1">
          <a:off x="2908300" y="169887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5080</xdr:rowOff>
    </xdr:from>
    <xdr:to>
      <xdr:col>20</xdr:col>
      <xdr:colOff>38100</xdr:colOff>
      <xdr:row>97</xdr:row>
      <xdr:rowOff>106680</xdr:rowOff>
    </xdr:to>
    <xdr:sp macro="" textlink="">
      <xdr:nvSpPr>
        <xdr:cNvPr id="240" name="フローチャート: 判断 239"/>
        <xdr:cNvSpPr/>
      </xdr:nvSpPr>
      <xdr:spPr>
        <a:xfrm>
          <a:off x="3746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123190</xdr:rowOff>
    </xdr:from>
    <xdr:ext cx="596265" cy="256540"/>
    <xdr:sp macro="" textlink="">
      <xdr:nvSpPr>
        <xdr:cNvPr id="241" name="テキスト ボックス 240"/>
        <xdr:cNvSpPr txBox="1"/>
      </xdr:nvSpPr>
      <xdr:spPr>
        <a:xfrm>
          <a:off x="3497580" y="164109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59690</xdr:rowOff>
    </xdr:from>
    <xdr:to>
      <xdr:col>15</xdr:col>
      <xdr:colOff>50800</xdr:colOff>
      <xdr:row>99</xdr:row>
      <xdr:rowOff>111125</xdr:rowOff>
    </xdr:to>
    <xdr:cxnSp macro="">
      <xdr:nvCxnSpPr>
        <xdr:cNvPr id="242" name="直線コネクタ 241"/>
        <xdr:cNvCxnSpPr/>
      </xdr:nvCxnSpPr>
      <xdr:spPr>
        <a:xfrm flipV="1">
          <a:off x="2019300" y="1703324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53340</xdr:rowOff>
    </xdr:from>
    <xdr:to>
      <xdr:col>15</xdr:col>
      <xdr:colOff>101600</xdr:colOff>
      <xdr:row>97</xdr:row>
      <xdr:rowOff>154940</xdr:rowOff>
    </xdr:to>
    <xdr:sp macro="" textlink="">
      <xdr:nvSpPr>
        <xdr:cNvPr id="243" name="フローチャート: 判断 242"/>
        <xdr:cNvSpPr/>
      </xdr:nvSpPr>
      <xdr:spPr>
        <a:xfrm>
          <a:off x="2857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171450</xdr:rowOff>
    </xdr:from>
    <xdr:ext cx="596265" cy="259080"/>
    <xdr:sp macro="" textlink="">
      <xdr:nvSpPr>
        <xdr:cNvPr id="244" name="テキスト ボックス 243"/>
        <xdr:cNvSpPr txBox="1"/>
      </xdr:nvSpPr>
      <xdr:spPr>
        <a:xfrm>
          <a:off x="2608580" y="164592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90805</xdr:rowOff>
    </xdr:from>
    <xdr:to>
      <xdr:col>10</xdr:col>
      <xdr:colOff>114300</xdr:colOff>
      <xdr:row>99</xdr:row>
      <xdr:rowOff>111125</xdr:rowOff>
    </xdr:to>
    <xdr:cxnSp macro="">
      <xdr:nvCxnSpPr>
        <xdr:cNvPr id="245" name="直線コネクタ 244"/>
        <xdr:cNvCxnSpPr/>
      </xdr:nvCxnSpPr>
      <xdr:spPr>
        <a:xfrm>
          <a:off x="1130300" y="170643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118110</xdr:rowOff>
    </xdr:from>
    <xdr:to>
      <xdr:col>10</xdr:col>
      <xdr:colOff>165100</xdr:colOff>
      <xdr:row>98</xdr:row>
      <xdr:rowOff>48260</xdr:rowOff>
    </xdr:to>
    <xdr:sp macro="" textlink="">
      <xdr:nvSpPr>
        <xdr:cNvPr id="246" name="フローチャート: 判断 245"/>
        <xdr:cNvSpPr/>
      </xdr:nvSpPr>
      <xdr:spPr>
        <a:xfrm>
          <a:off x="1968500" y="1674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64770</xdr:rowOff>
    </xdr:from>
    <xdr:ext cx="532130" cy="256540"/>
    <xdr:sp macro="" textlink="">
      <xdr:nvSpPr>
        <xdr:cNvPr id="247" name="テキスト ボックス 246"/>
        <xdr:cNvSpPr txBox="1"/>
      </xdr:nvSpPr>
      <xdr:spPr>
        <a:xfrm>
          <a:off x="1751965" y="16523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121285</xdr:rowOff>
    </xdr:from>
    <xdr:to>
      <xdr:col>6</xdr:col>
      <xdr:colOff>38100</xdr:colOff>
      <xdr:row>98</xdr:row>
      <xdr:rowOff>52070</xdr:rowOff>
    </xdr:to>
    <xdr:sp macro="" textlink="">
      <xdr:nvSpPr>
        <xdr:cNvPr id="248" name="フローチャート: 判断 247"/>
        <xdr:cNvSpPr/>
      </xdr:nvSpPr>
      <xdr:spPr>
        <a:xfrm>
          <a:off x="1079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67945</xdr:rowOff>
    </xdr:from>
    <xdr:ext cx="532130" cy="258445"/>
    <xdr:sp macro="" textlink="">
      <xdr:nvSpPr>
        <xdr:cNvPr id="249" name="テキスト ボックス 248"/>
        <xdr:cNvSpPr txBox="1"/>
      </xdr:nvSpPr>
      <xdr:spPr>
        <a:xfrm>
          <a:off x="862965" y="165271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38735</xdr:rowOff>
    </xdr:from>
    <xdr:to>
      <xdr:col>24</xdr:col>
      <xdr:colOff>114300</xdr:colOff>
      <xdr:row>96</xdr:row>
      <xdr:rowOff>140335</xdr:rowOff>
    </xdr:to>
    <xdr:sp macro="" textlink="">
      <xdr:nvSpPr>
        <xdr:cNvPr id="255" name="楕円 254"/>
        <xdr:cNvSpPr/>
      </xdr:nvSpPr>
      <xdr:spPr>
        <a:xfrm>
          <a:off x="45847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61595</xdr:rowOff>
    </xdr:from>
    <xdr:ext cx="598805" cy="259080"/>
    <xdr:sp macro="" textlink="">
      <xdr:nvSpPr>
        <xdr:cNvPr id="256" name="扶助費該当値テキスト"/>
        <xdr:cNvSpPr txBox="1"/>
      </xdr:nvSpPr>
      <xdr:spPr>
        <a:xfrm>
          <a:off x="4686300" y="16349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112,064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135890</xdr:rowOff>
    </xdr:from>
    <xdr:to>
      <xdr:col>20</xdr:col>
      <xdr:colOff>38100</xdr:colOff>
      <xdr:row>99</xdr:row>
      <xdr:rowOff>66040</xdr:rowOff>
    </xdr:to>
    <xdr:sp macro="" textlink="">
      <xdr:nvSpPr>
        <xdr:cNvPr id="257" name="楕円 256"/>
        <xdr:cNvSpPr/>
      </xdr:nvSpPr>
      <xdr:spPr>
        <a:xfrm>
          <a:off x="3746500" y="16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57150</xdr:rowOff>
    </xdr:from>
    <xdr:ext cx="532130" cy="259080"/>
    <xdr:sp macro="" textlink="">
      <xdr:nvSpPr>
        <xdr:cNvPr id="258" name="テキスト ボックス 257"/>
        <xdr:cNvSpPr txBox="1"/>
      </xdr:nvSpPr>
      <xdr:spPr>
        <a:xfrm>
          <a:off x="3529965" y="170307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8890</xdr:rowOff>
    </xdr:from>
    <xdr:to>
      <xdr:col>15</xdr:col>
      <xdr:colOff>101600</xdr:colOff>
      <xdr:row>99</xdr:row>
      <xdr:rowOff>110490</xdr:rowOff>
    </xdr:to>
    <xdr:sp macro="" textlink="">
      <xdr:nvSpPr>
        <xdr:cNvPr id="259" name="楕円 258"/>
        <xdr:cNvSpPr/>
      </xdr:nvSpPr>
      <xdr:spPr>
        <a:xfrm>
          <a:off x="2857500" y="169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101600</xdr:rowOff>
    </xdr:from>
    <xdr:ext cx="532130" cy="259080"/>
    <xdr:sp macro="" textlink="">
      <xdr:nvSpPr>
        <xdr:cNvPr id="260" name="テキスト ボックス 259"/>
        <xdr:cNvSpPr txBox="1"/>
      </xdr:nvSpPr>
      <xdr:spPr>
        <a:xfrm>
          <a:off x="2640965" y="17075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60325</xdr:rowOff>
    </xdr:from>
    <xdr:to>
      <xdr:col>10</xdr:col>
      <xdr:colOff>165100</xdr:colOff>
      <xdr:row>99</xdr:row>
      <xdr:rowOff>161925</xdr:rowOff>
    </xdr:to>
    <xdr:sp macro="" textlink="">
      <xdr:nvSpPr>
        <xdr:cNvPr id="261" name="楕円 260"/>
        <xdr:cNvSpPr/>
      </xdr:nvSpPr>
      <xdr:spPr>
        <a:xfrm>
          <a:off x="1968500" y="1703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153035</xdr:rowOff>
    </xdr:from>
    <xdr:ext cx="532130" cy="259080"/>
    <xdr:sp macro="" textlink="">
      <xdr:nvSpPr>
        <xdr:cNvPr id="262" name="テキスト ボックス 261"/>
        <xdr:cNvSpPr txBox="1"/>
      </xdr:nvSpPr>
      <xdr:spPr>
        <a:xfrm>
          <a:off x="1751965" y="171265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40640</xdr:rowOff>
    </xdr:from>
    <xdr:to>
      <xdr:col>6</xdr:col>
      <xdr:colOff>38100</xdr:colOff>
      <xdr:row>99</xdr:row>
      <xdr:rowOff>141605</xdr:rowOff>
    </xdr:to>
    <xdr:sp macro="" textlink="">
      <xdr:nvSpPr>
        <xdr:cNvPr id="263" name="楕円 262"/>
        <xdr:cNvSpPr/>
      </xdr:nvSpPr>
      <xdr:spPr>
        <a:xfrm>
          <a:off x="1079500" y="17014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132715</xdr:rowOff>
    </xdr:from>
    <xdr:ext cx="532130" cy="256540"/>
    <xdr:sp macro="" textlink="">
      <xdr:nvSpPr>
        <xdr:cNvPr id="264" name="テキスト ボックス 263"/>
        <xdr:cNvSpPr txBox="1"/>
      </xdr:nvSpPr>
      <xdr:spPr>
        <a:xfrm>
          <a:off x="862965" y="171062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3" name="テキスト ボックス 272"/>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6380" cy="256540"/>
    <xdr:sp macro="" textlink="">
      <xdr:nvSpPr>
        <xdr:cNvPr id="275" name="テキスト ボックス 274"/>
        <xdr:cNvSpPr txBox="1"/>
      </xdr:nvSpPr>
      <xdr:spPr>
        <a:xfrm>
          <a:off x="6355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7" name="テキスト ボックス 276"/>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6540"/>
    <xdr:sp macro="" textlink="">
      <xdr:nvSpPr>
        <xdr:cNvPr id="279" name="テキスト ボックス 278"/>
        <xdr:cNvSpPr txBox="1"/>
      </xdr:nvSpPr>
      <xdr:spPr>
        <a:xfrm>
          <a:off x="6072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1" name="テキスト ボックス 280"/>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3090" cy="256540"/>
    <xdr:sp macro="" textlink="">
      <xdr:nvSpPr>
        <xdr:cNvPr id="283" name="テキスト ボックス 282"/>
        <xdr:cNvSpPr txBox="1"/>
      </xdr:nvSpPr>
      <xdr:spPr>
        <a:xfrm>
          <a:off x="6008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3090" cy="258445"/>
    <xdr:sp macro="" textlink="">
      <xdr:nvSpPr>
        <xdr:cNvPr id="285" name="テキスト ボックス 284"/>
        <xdr:cNvSpPr txBox="1"/>
      </xdr:nvSpPr>
      <xdr:spPr>
        <a:xfrm>
          <a:off x="6008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3090" cy="259080"/>
    <xdr:sp macro="" textlink="">
      <xdr:nvSpPr>
        <xdr:cNvPr id="287" name="テキスト ボックス 286"/>
        <xdr:cNvSpPr txBox="1"/>
      </xdr:nvSpPr>
      <xdr:spPr>
        <a:xfrm>
          <a:off x="6008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89" name="テキスト ボックス 288"/>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31750</xdr:rowOff>
    </xdr:from>
    <xdr:to>
      <xdr:col>54</xdr:col>
      <xdr:colOff>189865</xdr:colOff>
      <xdr:row>39</xdr:row>
      <xdr:rowOff>142240</xdr:rowOff>
    </xdr:to>
    <xdr:cxnSp macro="">
      <xdr:nvCxnSpPr>
        <xdr:cNvPr id="291" name="直線コネクタ 290"/>
        <xdr:cNvCxnSpPr/>
      </xdr:nvCxnSpPr>
      <xdr:spPr>
        <a:xfrm flipV="1">
          <a:off x="10475595" y="568960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146050</xdr:rowOff>
    </xdr:from>
    <xdr:ext cx="534670" cy="256540"/>
    <xdr:sp macro="" textlink="">
      <xdr:nvSpPr>
        <xdr:cNvPr id="292" name="補助費等最小値テキスト"/>
        <xdr:cNvSpPr txBox="1"/>
      </xdr:nvSpPr>
      <xdr:spPr>
        <a:xfrm>
          <a:off x="10528300" y="68326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26,023</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142240</xdr:rowOff>
    </xdr:from>
    <xdr:to>
      <xdr:col>55</xdr:col>
      <xdr:colOff>88900</xdr:colOff>
      <xdr:row>39</xdr:row>
      <xdr:rowOff>142240</xdr:rowOff>
    </xdr:to>
    <xdr:cxnSp macro="">
      <xdr:nvCxnSpPr>
        <xdr:cNvPr id="293" name="直線コネクタ 292"/>
        <xdr:cNvCxnSpPr/>
      </xdr:nvCxnSpPr>
      <xdr:spPr>
        <a:xfrm>
          <a:off x="10388600" y="6828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149860</xdr:rowOff>
    </xdr:from>
    <xdr:ext cx="598805" cy="259080"/>
    <xdr:sp macro="" textlink="">
      <xdr:nvSpPr>
        <xdr:cNvPr id="294" name="補助費等最大値テキスト"/>
        <xdr:cNvSpPr txBox="1"/>
      </xdr:nvSpPr>
      <xdr:spPr>
        <a:xfrm>
          <a:off x="10528300" y="5464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130,660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31750</xdr:rowOff>
    </xdr:from>
    <xdr:to>
      <xdr:col>55</xdr:col>
      <xdr:colOff>88900</xdr:colOff>
      <xdr:row>33</xdr:row>
      <xdr:rowOff>31750</xdr:rowOff>
    </xdr:to>
    <xdr:cxnSp macro="">
      <xdr:nvCxnSpPr>
        <xdr:cNvPr id="295" name="直線コネクタ 294"/>
        <xdr:cNvCxnSpPr/>
      </xdr:nvCxnSpPr>
      <xdr:spPr>
        <a:xfrm>
          <a:off x="103886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78105</xdr:rowOff>
    </xdr:from>
    <xdr:to>
      <xdr:col>55</xdr:col>
      <xdr:colOff>0</xdr:colOff>
      <xdr:row>38</xdr:row>
      <xdr:rowOff>101600</xdr:rowOff>
    </xdr:to>
    <xdr:cxnSp macro="">
      <xdr:nvCxnSpPr>
        <xdr:cNvPr id="296" name="直線コネクタ 295"/>
        <xdr:cNvCxnSpPr/>
      </xdr:nvCxnSpPr>
      <xdr:spPr>
        <a:xfrm>
          <a:off x="9639300" y="5564505"/>
          <a:ext cx="838200" cy="1052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66675</xdr:rowOff>
    </xdr:from>
    <xdr:ext cx="534670" cy="256540"/>
    <xdr:sp macro="" textlink="">
      <xdr:nvSpPr>
        <xdr:cNvPr id="297" name="補助費等平均値テキスト"/>
        <xdr:cNvSpPr txBox="1"/>
      </xdr:nvSpPr>
      <xdr:spPr>
        <a:xfrm>
          <a:off x="10528300" y="623887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43180</xdr:rowOff>
    </xdr:from>
    <xdr:to>
      <xdr:col>55</xdr:col>
      <xdr:colOff>50800</xdr:colOff>
      <xdr:row>37</xdr:row>
      <xdr:rowOff>144780</xdr:rowOff>
    </xdr:to>
    <xdr:sp macro="" textlink="">
      <xdr:nvSpPr>
        <xdr:cNvPr id="298" name="フローチャート: 判断 297"/>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78105</xdr:rowOff>
    </xdr:from>
    <xdr:to>
      <xdr:col>50</xdr:col>
      <xdr:colOff>114300</xdr:colOff>
      <xdr:row>39</xdr:row>
      <xdr:rowOff>95885</xdr:rowOff>
    </xdr:to>
    <xdr:cxnSp macro="">
      <xdr:nvCxnSpPr>
        <xdr:cNvPr id="299" name="直線コネクタ 298"/>
        <xdr:cNvCxnSpPr/>
      </xdr:nvCxnSpPr>
      <xdr:spPr>
        <a:xfrm flipV="1">
          <a:off x="8750300" y="5564505"/>
          <a:ext cx="889000" cy="1217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17780</xdr:rowOff>
    </xdr:from>
    <xdr:to>
      <xdr:col>50</xdr:col>
      <xdr:colOff>165100</xdr:colOff>
      <xdr:row>30</xdr:row>
      <xdr:rowOff>118745</xdr:rowOff>
    </xdr:to>
    <xdr:sp macro="" textlink="">
      <xdr:nvSpPr>
        <xdr:cNvPr id="300" name="フローチャート: 判断 299"/>
        <xdr:cNvSpPr/>
      </xdr:nvSpPr>
      <xdr:spPr>
        <a:xfrm>
          <a:off x="9588500" y="516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135255</xdr:rowOff>
    </xdr:from>
    <xdr:ext cx="596265" cy="256540"/>
    <xdr:sp macro="" textlink="">
      <xdr:nvSpPr>
        <xdr:cNvPr id="301" name="テキスト ボックス 300"/>
        <xdr:cNvSpPr txBox="1"/>
      </xdr:nvSpPr>
      <xdr:spPr>
        <a:xfrm>
          <a:off x="9339580" y="49358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95885</xdr:rowOff>
    </xdr:from>
    <xdr:to>
      <xdr:col>45</xdr:col>
      <xdr:colOff>177800</xdr:colOff>
      <xdr:row>39</xdr:row>
      <xdr:rowOff>115570</xdr:rowOff>
    </xdr:to>
    <xdr:cxnSp macro="">
      <xdr:nvCxnSpPr>
        <xdr:cNvPr id="302" name="直線コネクタ 301"/>
        <xdr:cNvCxnSpPr/>
      </xdr:nvCxnSpPr>
      <xdr:spPr>
        <a:xfrm flipV="1">
          <a:off x="7861300" y="67824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123190</xdr:rowOff>
    </xdr:from>
    <xdr:to>
      <xdr:col>46</xdr:col>
      <xdr:colOff>38100</xdr:colOff>
      <xdr:row>38</xdr:row>
      <xdr:rowOff>53340</xdr:rowOff>
    </xdr:to>
    <xdr:sp macro="" textlink="">
      <xdr:nvSpPr>
        <xdr:cNvPr id="303" name="フローチャート: 判断 302"/>
        <xdr:cNvSpPr/>
      </xdr:nvSpPr>
      <xdr:spPr>
        <a:xfrm>
          <a:off x="8699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69850</xdr:rowOff>
    </xdr:from>
    <xdr:ext cx="532130" cy="259080"/>
    <xdr:sp macro="" textlink="">
      <xdr:nvSpPr>
        <xdr:cNvPr id="304" name="テキスト ボックス 303"/>
        <xdr:cNvSpPr txBox="1"/>
      </xdr:nvSpPr>
      <xdr:spPr>
        <a:xfrm>
          <a:off x="8482965" y="6242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115570</xdr:rowOff>
    </xdr:from>
    <xdr:to>
      <xdr:col>41</xdr:col>
      <xdr:colOff>50800</xdr:colOff>
      <xdr:row>39</xdr:row>
      <xdr:rowOff>124460</xdr:rowOff>
    </xdr:to>
    <xdr:cxnSp macro="">
      <xdr:nvCxnSpPr>
        <xdr:cNvPr id="305" name="直線コネクタ 304"/>
        <xdr:cNvCxnSpPr/>
      </xdr:nvCxnSpPr>
      <xdr:spPr>
        <a:xfrm flipV="1">
          <a:off x="6972300" y="68021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164465</xdr:rowOff>
    </xdr:from>
    <xdr:to>
      <xdr:col>41</xdr:col>
      <xdr:colOff>101600</xdr:colOff>
      <xdr:row>38</xdr:row>
      <xdr:rowOff>94615</xdr:rowOff>
    </xdr:to>
    <xdr:sp macro="" textlink="">
      <xdr:nvSpPr>
        <xdr:cNvPr id="306" name="フローチャート: 判断 305"/>
        <xdr:cNvSpPr/>
      </xdr:nvSpPr>
      <xdr:spPr>
        <a:xfrm>
          <a:off x="7810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111125</xdr:rowOff>
    </xdr:from>
    <xdr:ext cx="532130" cy="256540"/>
    <xdr:sp macro="" textlink="">
      <xdr:nvSpPr>
        <xdr:cNvPr id="307" name="テキスト ボックス 306"/>
        <xdr:cNvSpPr txBox="1"/>
      </xdr:nvSpPr>
      <xdr:spPr>
        <a:xfrm>
          <a:off x="7593965" y="6283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2540</xdr:rowOff>
    </xdr:from>
    <xdr:to>
      <xdr:col>36</xdr:col>
      <xdr:colOff>165100</xdr:colOff>
      <xdr:row>38</xdr:row>
      <xdr:rowOff>104140</xdr:rowOff>
    </xdr:to>
    <xdr:sp macro="" textlink="">
      <xdr:nvSpPr>
        <xdr:cNvPr id="308" name="フローチャート: 判断 307"/>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120650</xdr:rowOff>
    </xdr:from>
    <xdr:ext cx="532130" cy="256540"/>
    <xdr:sp macro="" textlink="">
      <xdr:nvSpPr>
        <xdr:cNvPr id="309" name="テキスト ボックス 308"/>
        <xdr:cNvSpPr txBox="1"/>
      </xdr:nvSpPr>
      <xdr:spPr>
        <a:xfrm>
          <a:off x="6704965" y="62928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315" name="楕円 314"/>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29210</xdr:rowOff>
    </xdr:from>
    <xdr:ext cx="534670" cy="256540"/>
    <xdr:sp macro="" textlink="">
      <xdr:nvSpPr>
        <xdr:cNvPr id="316" name="補助費等該当値テキスト"/>
        <xdr:cNvSpPr txBox="1"/>
      </xdr:nvSpPr>
      <xdr:spPr>
        <a:xfrm>
          <a:off x="10528300" y="65443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27305</xdr:rowOff>
    </xdr:from>
    <xdr:to>
      <xdr:col>50</xdr:col>
      <xdr:colOff>165100</xdr:colOff>
      <xdr:row>32</xdr:row>
      <xdr:rowOff>128905</xdr:rowOff>
    </xdr:to>
    <xdr:sp macro="" textlink="">
      <xdr:nvSpPr>
        <xdr:cNvPr id="317" name="楕円 316"/>
        <xdr:cNvSpPr/>
      </xdr:nvSpPr>
      <xdr:spPr>
        <a:xfrm>
          <a:off x="9588500" y="55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120650</xdr:rowOff>
    </xdr:from>
    <xdr:ext cx="596265" cy="256540"/>
    <xdr:sp macro="" textlink="">
      <xdr:nvSpPr>
        <xdr:cNvPr id="318" name="テキスト ボックス 317"/>
        <xdr:cNvSpPr txBox="1"/>
      </xdr:nvSpPr>
      <xdr:spPr>
        <a:xfrm>
          <a:off x="9339580" y="56070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142,149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45085</xdr:rowOff>
    </xdr:from>
    <xdr:to>
      <xdr:col>46</xdr:col>
      <xdr:colOff>38100</xdr:colOff>
      <xdr:row>39</xdr:row>
      <xdr:rowOff>146685</xdr:rowOff>
    </xdr:to>
    <xdr:sp macro="" textlink="">
      <xdr:nvSpPr>
        <xdr:cNvPr id="319" name="楕円 318"/>
        <xdr:cNvSpPr/>
      </xdr:nvSpPr>
      <xdr:spPr>
        <a:xfrm>
          <a:off x="86995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137795</xdr:rowOff>
    </xdr:from>
    <xdr:ext cx="532130" cy="259080"/>
    <xdr:sp macro="" textlink="">
      <xdr:nvSpPr>
        <xdr:cNvPr id="320" name="テキスト ボックス 319"/>
        <xdr:cNvSpPr txBox="1"/>
      </xdr:nvSpPr>
      <xdr:spPr>
        <a:xfrm>
          <a:off x="8482965" y="68243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64770</xdr:rowOff>
    </xdr:from>
    <xdr:to>
      <xdr:col>41</xdr:col>
      <xdr:colOff>101600</xdr:colOff>
      <xdr:row>39</xdr:row>
      <xdr:rowOff>166370</xdr:rowOff>
    </xdr:to>
    <xdr:sp macro="" textlink="">
      <xdr:nvSpPr>
        <xdr:cNvPr id="321" name="楕円 320"/>
        <xdr:cNvSpPr/>
      </xdr:nvSpPr>
      <xdr:spPr>
        <a:xfrm>
          <a:off x="78105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157480</xdr:rowOff>
    </xdr:from>
    <xdr:ext cx="532130" cy="256540"/>
    <xdr:sp macro="" textlink="">
      <xdr:nvSpPr>
        <xdr:cNvPr id="322" name="テキスト ボックス 321"/>
        <xdr:cNvSpPr txBox="1"/>
      </xdr:nvSpPr>
      <xdr:spPr>
        <a:xfrm>
          <a:off x="7593965" y="6844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73660</xdr:rowOff>
    </xdr:from>
    <xdr:to>
      <xdr:col>36</xdr:col>
      <xdr:colOff>165100</xdr:colOff>
      <xdr:row>40</xdr:row>
      <xdr:rowOff>3810</xdr:rowOff>
    </xdr:to>
    <xdr:sp macro="" textlink="">
      <xdr:nvSpPr>
        <xdr:cNvPr id="323" name="楕円 322"/>
        <xdr:cNvSpPr/>
      </xdr:nvSpPr>
      <xdr:spPr>
        <a:xfrm>
          <a:off x="69215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166370</xdr:rowOff>
    </xdr:from>
    <xdr:ext cx="532130" cy="256540"/>
    <xdr:sp macro="" textlink="">
      <xdr:nvSpPr>
        <xdr:cNvPr id="324" name="テキスト ボックス 323"/>
        <xdr:cNvSpPr txBox="1"/>
      </xdr:nvSpPr>
      <xdr:spPr>
        <a:xfrm>
          <a:off x="6704965" y="68529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33" name="テキスト ボックス 332"/>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6380" cy="256540"/>
    <xdr:sp macro="" textlink="">
      <xdr:nvSpPr>
        <xdr:cNvPr id="336" name="テキスト ボックス 335"/>
        <xdr:cNvSpPr txBox="1"/>
      </xdr:nvSpPr>
      <xdr:spPr>
        <a:xfrm>
          <a:off x="6355080" y="9827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090" cy="256540"/>
    <xdr:sp macro="" textlink="">
      <xdr:nvSpPr>
        <xdr:cNvPr id="338" name="テキスト ボックス 337"/>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93090" cy="256540"/>
    <xdr:sp macro="" textlink="">
      <xdr:nvSpPr>
        <xdr:cNvPr id="340" name="テキスト ボックス 339"/>
        <xdr:cNvSpPr txBox="1"/>
      </xdr:nvSpPr>
      <xdr:spPr>
        <a:xfrm>
          <a:off x="6008370" y="8684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2" name="テキスト ボックス 341"/>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151765</xdr:rowOff>
    </xdr:from>
    <xdr:to>
      <xdr:col>54</xdr:col>
      <xdr:colOff>189865</xdr:colOff>
      <xdr:row>57</xdr:row>
      <xdr:rowOff>109855</xdr:rowOff>
    </xdr:to>
    <xdr:cxnSp macro="">
      <xdr:nvCxnSpPr>
        <xdr:cNvPr id="344" name="直線コネクタ 343"/>
        <xdr:cNvCxnSpPr/>
      </xdr:nvCxnSpPr>
      <xdr:spPr>
        <a:xfrm flipV="1">
          <a:off x="10475595" y="8724265"/>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113665</xdr:rowOff>
    </xdr:from>
    <xdr:ext cx="534670" cy="258445"/>
    <xdr:sp macro="" textlink="">
      <xdr:nvSpPr>
        <xdr:cNvPr id="345" name="普通建設事業費最小値テキスト"/>
        <xdr:cNvSpPr txBox="1"/>
      </xdr:nvSpPr>
      <xdr:spPr>
        <a:xfrm>
          <a:off x="10528300" y="9886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15,246</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109855</xdr:rowOff>
    </xdr:from>
    <xdr:to>
      <xdr:col>55</xdr:col>
      <xdr:colOff>88900</xdr:colOff>
      <xdr:row>57</xdr:row>
      <xdr:rowOff>109855</xdr:rowOff>
    </xdr:to>
    <xdr:cxnSp macro="">
      <xdr:nvCxnSpPr>
        <xdr:cNvPr id="346" name="直線コネクタ 345"/>
        <xdr:cNvCxnSpPr/>
      </xdr:nvCxnSpPr>
      <xdr:spPr>
        <a:xfrm>
          <a:off x="10388600" y="9882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98425</xdr:rowOff>
    </xdr:from>
    <xdr:ext cx="598805" cy="256540"/>
    <xdr:sp macro="" textlink="">
      <xdr:nvSpPr>
        <xdr:cNvPr id="347" name="普通建設事業費最大値テキスト"/>
        <xdr:cNvSpPr txBox="1"/>
      </xdr:nvSpPr>
      <xdr:spPr>
        <a:xfrm>
          <a:off x="10528300" y="84994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217,920</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151765</xdr:rowOff>
    </xdr:from>
    <xdr:to>
      <xdr:col>55</xdr:col>
      <xdr:colOff>88900</xdr:colOff>
      <xdr:row>50</xdr:row>
      <xdr:rowOff>151765</xdr:rowOff>
    </xdr:to>
    <xdr:cxnSp macro="">
      <xdr:nvCxnSpPr>
        <xdr:cNvPr id="348" name="直線コネクタ 347"/>
        <xdr:cNvCxnSpPr/>
      </xdr:nvCxnSpPr>
      <xdr:spPr>
        <a:xfrm>
          <a:off x="10388600" y="872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84455</xdr:rowOff>
    </xdr:from>
    <xdr:to>
      <xdr:col>55</xdr:col>
      <xdr:colOff>0</xdr:colOff>
      <xdr:row>56</xdr:row>
      <xdr:rowOff>107315</xdr:rowOff>
    </xdr:to>
    <xdr:cxnSp macro="">
      <xdr:nvCxnSpPr>
        <xdr:cNvPr id="349" name="直線コネクタ 348"/>
        <xdr:cNvCxnSpPr/>
      </xdr:nvCxnSpPr>
      <xdr:spPr>
        <a:xfrm flipV="1">
          <a:off x="9639300" y="968565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30480</xdr:rowOff>
    </xdr:from>
    <xdr:ext cx="534670" cy="256540"/>
    <xdr:sp macro="" textlink="">
      <xdr:nvSpPr>
        <xdr:cNvPr id="350" name="普通建設事業費平均値テキスト"/>
        <xdr:cNvSpPr txBox="1"/>
      </xdr:nvSpPr>
      <xdr:spPr>
        <a:xfrm>
          <a:off x="10528300" y="946023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7620</xdr:rowOff>
    </xdr:from>
    <xdr:to>
      <xdr:col>55</xdr:col>
      <xdr:colOff>50800</xdr:colOff>
      <xdr:row>56</xdr:row>
      <xdr:rowOff>109220</xdr:rowOff>
    </xdr:to>
    <xdr:sp macro="" textlink="">
      <xdr:nvSpPr>
        <xdr:cNvPr id="351" name="フローチャート: 判断 350"/>
        <xdr:cNvSpPr/>
      </xdr:nvSpPr>
      <xdr:spPr>
        <a:xfrm>
          <a:off x="104267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115570</xdr:rowOff>
    </xdr:from>
    <xdr:to>
      <xdr:col>50</xdr:col>
      <xdr:colOff>114300</xdr:colOff>
      <xdr:row>56</xdr:row>
      <xdr:rowOff>107315</xdr:rowOff>
    </xdr:to>
    <xdr:cxnSp macro="">
      <xdr:nvCxnSpPr>
        <xdr:cNvPr id="352" name="直線コネクタ 351"/>
        <xdr:cNvCxnSpPr/>
      </xdr:nvCxnSpPr>
      <xdr:spPr>
        <a:xfrm>
          <a:off x="8750300" y="954532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86995</xdr:rowOff>
    </xdr:from>
    <xdr:to>
      <xdr:col>50</xdr:col>
      <xdr:colOff>165100</xdr:colOff>
      <xdr:row>56</xdr:row>
      <xdr:rowOff>17780</xdr:rowOff>
    </xdr:to>
    <xdr:sp macro="" textlink="">
      <xdr:nvSpPr>
        <xdr:cNvPr id="353" name="フローチャート: 判断 352"/>
        <xdr:cNvSpPr/>
      </xdr:nvSpPr>
      <xdr:spPr>
        <a:xfrm>
          <a:off x="9588500" y="9516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33655</xdr:rowOff>
    </xdr:from>
    <xdr:ext cx="532130" cy="258445"/>
    <xdr:sp macro="" textlink="">
      <xdr:nvSpPr>
        <xdr:cNvPr id="354" name="テキスト ボックス 353"/>
        <xdr:cNvSpPr txBox="1"/>
      </xdr:nvSpPr>
      <xdr:spPr>
        <a:xfrm>
          <a:off x="9371965" y="92919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165100</xdr:rowOff>
    </xdr:from>
    <xdr:to>
      <xdr:col>45</xdr:col>
      <xdr:colOff>177800</xdr:colOff>
      <xdr:row>55</xdr:row>
      <xdr:rowOff>115570</xdr:rowOff>
    </xdr:to>
    <xdr:cxnSp macro="">
      <xdr:nvCxnSpPr>
        <xdr:cNvPr id="355" name="直線コネクタ 354"/>
        <xdr:cNvCxnSpPr/>
      </xdr:nvCxnSpPr>
      <xdr:spPr>
        <a:xfrm>
          <a:off x="7861300" y="942340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88265</xdr:rowOff>
    </xdr:from>
    <xdr:to>
      <xdr:col>46</xdr:col>
      <xdr:colOff>38100</xdr:colOff>
      <xdr:row>56</xdr:row>
      <xdr:rowOff>18415</xdr:rowOff>
    </xdr:to>
    <xdr:sp macro="" textlink="">
      <xdr:nvSpPr>
        <xdr:cNvPr id="356" name="フローチャート: 判断 355"/>
        <xdr:cNvSpPr/>
      </xdr:nvSpPr>
      <xdr:spPr>
        <a:xfrm>
          <a:off x="8699500" y="951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9525</xdr:rowOff>
    </xdr:from>
    <xdr:ext cx="532130" cy="256540"/>
    <xdr:sp macro="" textlink="">
      <xdr:nvSpPr>
        <xdr:cNvPr id="357" name="テキスト ボックス 356"/>
        <xdr:cNvSpPr txBox="1"/>
      </xdr:nvSpPr>
      <xdr:spPr>
        <a:xfrm>
          <a:off x="8482965" y="96107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165100</xdr:rowOff>
    </xdr:from>
    <xdr:to>
      <xdr:col>41</xdr:col>
      <xdr:colOff>50800</xdr:colOff>
      <xdr:row>55</xdr:row>
      <xdr:rowOff>169545</xdr:rowOff>
    </xdr:to>
    <xdr:cxnSp macro="">
      <xdr:nvCxnSpPr>
        <xdr:cNvPr id="358" name="直線コネクタ 357"/>
        <xdr:cNvCxnSpPr/>
      </xdr:nvCxnSpPr>
      <xdr:spPr>
        <a:xfrm flipV="1">
          <a:off x="6972300" y="942340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93345</xdr:rowOff>
    </xdr:from>
    <xdr:to>
      <xdr:col>41</xdr:col>
      <xdr:colOff>101600</xdr:colOff>
      <xdr:row>56</xdr:row>
      <xdr:rowOff>23495</xdr:rowOff>
    </xdr:to>
    <xdr:sp macro="" textlink="">
      <xdr:nvSpPr>
        <xdr:cNvPr id="359" name="フローチャート: 判断 358"/>
        <xdr:cNvSpPr/>
      </xdr:nvSpPr>
      <xdr:spPr>
        <a:xfrm>
          <a:off x="7810500" y="95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14605</xdr:rowOff>
    </xdr:from>
    <xdr:ext cx="532130" cy="259080"/>
    <xdr:sp macro="" textlink="">
      <xdr:nvSpPr>
        <xdr:cNvPr id="360" name="テキスト ボックス 359"/>
        <xdr:cNvSpPr txBox="1"/>
      </xdr:nvSpPr>
      <xdr:spPr>
        <a:xfrm>
          <a:off x="7593965" y="96158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85090</xdr:rowOff>
    </xdr:from>
    <xdr:to>
      <xdr:col>36</xdr:col>
      <xdr:colOff>165100</xdr:colOff>
      <xdr:row>56</xdr:row>
      <xdr:rowOff>15240</xdr:rowOff>
    </xdr:to>
    <xdr:sp macro="" textlink="">
      <xdr:nvSpPr>
        <xdr:cNvPr id="361" name="フローチャート: 判断 360"/>
        <xdr:cNvSpPr/>
      </xdr:nvSpPr>
      <xdr:spPr>
        <a:xfrm>
          <a:off x="6921500" y="95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31750</xdr:rowOff>
    </xdr:from>
    <xdr:ext cx="532130" cy="256540"/>
    <xdr:sp macro="" textlink="">
      <xdr:nvSpPr>
        <xdr:cNvPr id="362" name="テキスト ボックス 361"/>
        <xdr:cNvSpPr txBox="1"/>
      </xdr:nvSpPr>
      <xdr:spPr>
        <a:xfrm>
          <a:off x="6704965" y="92900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33655</xdr:rowOff>
    </xdr:from>
    <xdr:to>
      <xdr:col>55</xdr:col>
      <xdr:colOff>50800</xdr:colOff>
      <xdr:row>56</xdr:row>
      <xdr:rowOff>135255</xdr:rowOff>
    </xdr:to>
    <xdr:sp macro="" textlink="">
      <xdr:nvSpPr>
        <xdr:cNvPr id="368" name="楕円 367"/>
        <xdr:cNvSpPr/>
      </xdr:nvSpPr>
      <xdr:spPr>
        <a:xfrm>
          <a:off x="104267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12065</xdr:rowOff>
    </xdr:from>
    <xdr:ext cx="534670" cy="259080"/>
    <xdr:sp macro="" textlink="">
      <xdr:nvSpPr>
        <xdr:cNvPr id="369" name="普通建設事業費該当値テキスト"/>
        <xdr:cNvSpPr txBox="1"/>
      </xdr:nvSpPr>
      <xdr:spPr>
        <a:xfrm>
          <a:off x="10528300" y="9613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56515</xdr:rowOff>
    </xdr:from>
    <xdr:to>
      <xdr:col>50</xdr:col>
      <xdr:colOff>165100</xdr:colOff>
      <xdr:row>56</xdr:row>
      <xdr:rowOff>158115</xdr:rowOff>
    </xdr:to>
    <xdr:sp macro="" textlink="">
      <xdr:nvSpPr>
        <xdr:cNvPr id="370" name="楕円 369"/>
        <xdr:cNvSpPr/>
      </xdr:nvSpPr>
      <xdr:spPr>
        <a:xfrm>
          <a:off x="95885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149225</xdr:rowOff>
    </xdr:from>
    <xdr:ext cx="532130" cy="259080"/>
    <xdr:sp macro="" textlink="">
      <xdr:nvSpPr>
        <xdr:cNvPr id="371" name="テキスト ボックス 370"/>
        <xdr:cNvSpPr txBox="1"/>
      </xdr:nvSpPr>
      <xdr:spPr>
        <a:xfrm>
          <a:off x="9371965" y="97504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64770</xdr:rowOff>
    </xdr:from>
    <xdr:to>
      <xdr:col>46</xdr:col>
      <xdr:colOff>38100</xdr:colOff>
      <xdr:row>55</xdr:row>
      <xdr:rowOff>166370</xdr:rowOff>
    </xdr:to>
    <xdr:sp macro="" textlink="">
      <xdr:nvSpPr>
        <xdr:cNvPr id="372" name="楕円 371"/>
        <xdr:cNvSpPr/>
      </xdr:nvSpPr>
      <xdr:spPr>
        <a:xfrm>
          <a:off x="86995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11430</xdr:rowOff>
    </xdr:from>
    <xdr:ext cx="532130" cy="259080"/>
    <xdr:sp macro="" textlink="">
      <xdr:nvSpPr>
        <xdr:cNvPr id="373" name="テキスト ボックス 372"/>
        <xdr:cNvSpPr txBox="1"/>
      </xdr:nvSpPr>
      <xdr:spPr>
        <a:xfrm>
          <a:off x="8482965" y="9269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114300</xdr:rowOff>
    </xdr:from>
    <xdr:to>
      <xdr:col>41</xdr:col>
      <xdr:colOff>101600</xdr:colOff>
      <xdr:row>55</xdr:row>
      <xdr:rowOff>44450</xdr:rowOff>
    </xdr:to>
    <xdr:sp macro="" textlink="">
      <xdr:nvSpPr>
        <xdr:cNvPr id="374" name="楕円 373"/>
        <xdr:cNvSpPr/>
      </xdr:nvSpPr>
      <xdr:spPr>
        <a:xfrm>
          <a:off x="78105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60960</xdr:rowOff>
    </xdr:from>
    <xdr:ext cx="532130" cy="259080"/>
    <xdr:sp macro="" textlink="">
      <xdr:nvSpPr>
        <xdr:cNvPr id="375" name="テキスト ボックス 374"/>
        <xdr:cNvSpPr txBox="1"/>
      </xdr:nvSpPr>
      <xdr:spPr>
        <a:xfrm>
          <a:off x="7593965" y="9147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118745</xdr:rowOff>
    </xdr:from>
    <xdr:to>
      <xdr:col>36</xdr:col>
      <xdr:colOff>165100</xdr:colOff>
      <xdr:row>56</xdr:row>
      <xdr:rowOff>48895</xdr:rowOff>
    </xdr:to>
    <xdr:sp macro="" textlink="">
      <xdr:nvSpPr>
        <xdr:cNvPr id="376" name="楕円 375"/>
        <xdr:cNvSpPr/>
      </xdr:nvSpPr>
      <xdr:spPr>
        <a:xfrm>
          <a:off x="6921500" y="95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40640</xdr:rowOff>
    </xdr:from>
    <xdr:ext cx="532130" cy="256540"/>
    <xdr:sp macro="" textlink="">
      <xdr:nvSpPr>
        <xdr:cNvPr id="377" name="テキスト ボックス 376"/>
        <xdr:cNvSpPr txBox="1"/>
      </xdr:nvSpPr>
      <xdr:spPr>
        <a:xfrm>
          <a:off x="6704965" y="9641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6" name="テキスト ボックス 385"/>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6380" cy="259080"/>
    <xdr:sp macro="" textlink="">
      <xdr:nvSpPr>
        <xdr:cNvPr id="389" name="テキスト ボックス 388"/>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6540"/>
    <xdr:sp macro="" textlink="">
      <xdr:nvSpPr>
        <xdr:cNvPr id="393" name="テキスト ボックス 392"/>
        <xdr:cNvSpPr txBox="1"/>
      </xdr:nvSpPr>
      <xdr:spPr>
        <a:xfrm>
          <a:off x="6072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090" cy="259080"/>
    <xdr:sp macro="" textlink="">
      <xdr:nvSpPr>
        <xdr:cNvPr id="397" name="テキスト ボックス 396"/>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9" name="テキスト ボックス 398"/>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113030</xdr:rowOff>
    </xdr:from>
    <xdr:to>
      <xdr:col>54</xdr:col>
      <xdr:colOff>189865</xdr:colOff>
      <xdr:row>79</xdr:row>
      <xdr:rowOff>44450</xdr:rowOff>
    </xdr:to>
    <xdr:cxnSp macro="">
      <xdr:nvCxnSpPr>
        <xdr:cNvPr id="401" name="直線コネクタ 400"/>
        <xdr:cNvCxnSpPr/>
      </xdr:nvCxnSpPr>
      <xdr:spPr>
        <a:xfrm flipV="1">
          <a:off x="10475595" y="12285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59690</xdr:rowOff>
    </xdr:from>
    <xdr:ext cx="598805" cy="259080"/>
    <xdr:sp macro="" textlink="">
      <xdr:nvSpPr>
        <xdr:cNvPr id="404" name="普通建設事業費 （ うち新規整備　）最大値テキスト"/>
        <xdr:cNvSpPr txBox="1"/>
      </xdr:nvSpPr>
      <xdr:spPr>
        <a:xfrm>
          <a:off x="10528300" y="12061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102,585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113030</xdr:rowOff>
    </xdr:from>
    <xdr:to>
      <xdr:col>55</xdr:col>
      <xdr:colOff>88900</xdr:colOff>
      <xdr:row>71</xdr:row>
      <xdr:rowOff>113030</xdr:rowOff>
    </xdr:to>
    <xdr:cxnSp macro="">
      <xdr:nvCxnSpPr>
        <xdr:cNvPr id="405" name="直線コネクタ 404"/>
        <xdr:cNvCxnSpPr/>
      </xdr:nvCxnSpPr>
      <xdr:spPr>
        <a:xfrm>
          <a:off x="10388600" y="1228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65405</xdr:rowOff>
    </xdr:from>
    <xdr:to>
      <xdr:col>55</xdr:col>
      <xdr:colOff>0</xdr:colOff>
      <xdr:row>78</xdr:row>
      <xdr:rowOff>129540</xdr:rowOff>
    </xdr:to>
    <xdr:cxnSp macro="">
      <xdr:nvCxnSpPr>
        <xdr:cNvPr id="406" name="直線コネクタ 405"/>
        <xdr:cNvCxnSpPr/>
      </xdr:nvCxnSpPr>
      <xdr:spPr>
        <a:xfrm>
          <a:off x="9639300" y="1343850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23495</xdr:rowOff>
    </xdr:from>
    <xdr:ext cx="534670" cy="259080"/>
    <xdr:sp macro="" textlink="">
      <xdr:nvSpPr>
        <xdr:cNvPr id="407" name="普通建設事業費 （ うち新規整備　）平均値テキスト"/>
        <xdr:cNvSpPr txBox="1"/>
      </xdr:nvSpPr>
      <xdr:spPr>
        <a:xfrm>
          <a:off x="10528300" y="13225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635</xdr:rowOff>
    </xdr:from>
    <xdr:to>
      <xdr:col>55</xdr:col>
      <xdr:colOff>50800</xdr:colOff>
      <xdr:row>78</xdr:row>
      <xdr:rowOff>102235</xdr:rowOff>
    </xdr:to>
    <xdr:sp macro="" textlink="">
      <xdr:nvSpPr>
        <xdr:cNvPr id="408" name="フローチャート: 判断 407"/>
        <xdr:cNvSpPr/>
      </xdr:nvSpPr>
      <xdr:spPr>
        <a:xfrm>
          <a:off x="104267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133350</xdr:rowOff>
    </xdr:from>
    <xdr:to>
      <xdr:col>50</xdr:col>
      <xdr:colOff>114300</xdr:colOff>
      <xdr:row>78</xdr:row>
      <xdr:rowOff>65405</xdr:rowOff>
    </xdr:to>
    <xdr:cxnSp macro="">
      <xdr:nvCxnSpPr>
        <xdr:cNvPr id="409" name="直線コネクタ 408"/>
        <xdr:cNvCxnSpPr/>
      </xdr:nvCxnSpPr>
      <xdr:spPr>
        <a:xfrm>
          <a:off x="8750300" y="1333500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107315</xdr:rowOff>
    </xdr:from>
    <xdr:to>
      <xdr:col>50</xdr:col>
      <xdr:colOff>165100</xdr:colOff>
      <xdr:row>78</xdr:row>
      <xdr:rowOff>37465</xdr:rowOff>
    </xdr:to>
    <xdr:sp macro="" textlink="">
      <xdr:nvSpPr>
        <xdr:cNvPr id="410" name="フローチャート: 判断 409"/>
        <xdr:cNvSpPr/>
      </xdr:nvSpPr>
      <xdr:spPr>
        <a:xfrm>
          <a:off x="9588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53975</xdr:rowOff>
    </xdr:from>
    <xdr:ext cx="532130" cy="256540"/>
    <xdr:sp macro="" textlink="">
      <xdr:nvSpPr>
        <xdr:cNvPr id="411" name="テキスト ボックス 410"/>
        <xdr:cNvSpPr txBox="1"/>
      </xdr:nvSpPr>
      <xdr:spPr>
        <a:xfrm>
          <a:off x="9371965" y="13084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133350</xdr:rowOff>
    </xdr:from>
    <xdr:to>
      <xdr:col>45</xdr:col>
      <xdr:colOff>177800</xdr:colOff>
      <xdr:row>78</xdr:row>
      <xdr:rowOff>7620</xdr:rowOff>
    </xdr:to>
    <xdr:cxnSp macro="">
      <xdr:nvCxnSpPr>
        <xdr:cNvPr id="412" name="直線コネクタ 411"/>
        <xdr:cNvCxnSpPr/>
      </xdr:nvCxnSpPr>
      <xdr:spPr>
        <a:xfrm flipV="1">
          <a:off x="7861300" y="133350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121920</xdr:rowOff>
    </xdr:from>
    <xdr:to>
      <xdr:col>46</xdr:col>
      <xdr:colOff>38100</xdr:colOff>
      <xdr:row>78</xdr:row>
      <xdr:rowOff>52070</xdr:rowOff>
    </xdr:to>
    <xdr:sp macro="" textlink="">
      <xdr:nvSpPr>
        <xdr:cNvPr id="413" name="フローチャート: 判断 412"/>
        <xdr:cNvSpPr/>
      </xdr:nvSpPr>
      <xdr:spPr>
        <a:xfrm>
          <a:off x="869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43180</xdr:rowOff>
    </xdr:from>
    <xdr:ext cx="532130" cy="256540"/>
    <xdr:sp macro="" textlink="">
      <xdr:nvSpPr>
        <xdr:cNvPr id="414" name="テキスト ボックス 413"/>
        <xdr:cNvSpPr txBox="1"/>
      </xdr:nvSpPr>
      <xdr:spPr>
        <a:xfrm>
          <a:off x="8482965" y="134162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7620</xdr:rowOff>
    </xdr:from>
    <xdr:to>
      <xdr:col>41</xdr:col>
      <xdr:colOff>50800</xdr:colOff>
      <xdr:row>78</xdr:row>
      <xdr:rowOff>49530</xdr:rowOff>
    </xdr:to>
    <xdr:cxnSp macro="">
      <xdr:nvCxnSpPr>
        <xdr:cNvPr id="415" name="直線コネクタ 414"/>
        <xdr:cNvCxnSpPr/>
      </xdr:nvCxnSpPr>
      <xdr:spPr>
        <a:xfrm flipV="1">
          <a:off x="6972300" y="133807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76200</xdr:rowOff>
    </xdr:from>
    <xdr:to>
      <xdr:col>41</xdr:col>
      <xdr:colOff>101600</xdr:colOff>
      <xdr:row>78</xdr:row>
      <xdr:rowOff>6350</xdr:rowOff>
    </xdr:to>
    <xdr:sp macro="" textlink="">
      <xdr:nvSpPr>
        <xdr:cNvPr id="416" name="フローチャート: 判断 415"/>
        <xdr:cNvSpPr/>
      </xdr:nvSpPr>
      <xdr:spPr>
        <a:xfrm>
          <a:off x="7810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22860</xdr:rowOff>
    </xdr:from>
    <xdr:ext cx="532130" cy="259080"/>
    <xdr:sp macro="" textlink="">
      <xdr:nvSpPr>
        <xdr:cNvPr id="417" name="テキスト ボックス 416"/>
        <xdr:cNvSpPr txBox="1"/>
      </xdr:nvSpPr>
      <xdr:spPr>
        <a:xfrm>
          <a:off x="7593965" y="13053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109220</xdr:rowOff>
    </xdr:from>
    <xdr:to>
      <xdr:col>36</xdr:col>
      <xdr:colOff>165100</xdr:colOff>
      <xdr:row>78</xdr:row>
      <xdr:rowOff>38735</xdr:rowOff>
    </xdr:to>
    <xdr:sp macro="" textlink="">
      <xdr:nvSpPr>
        <xdr:cNvPr id="418" name="フローチャート: 判断 417"/>
        <xdr:cNvSpPr/>
      </xdr:nvSpPr>
      <xdr:spPr>
        <a:xfrm>
          <a:off x="6921500" y="13310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55245</xdr:rowOff>
    </xdr:from>
    <xdr:ext cx="532130" cy="256540"/>
    <xdr:sp macro="" textlink="">
      <xdr:nvSpPr>
        <xdr:cNvPr id="419" name="テキスト ボックス 418"/>
        <xdr:cNvSpPr txBox="1"/>
      </xdr:nvSpPr>
      <xdr:spPr>
        <a:xfrm>
          <a:off x="6704965" y="130854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78740</xdr:rowOff>
    </xdr:from>
    <xdr:to>
      <xdr:col>55</xdr:col>
      <xdr:colOff>50800</xdr:colOff>
      <xdr:row>79</xdr:row>
      <xdr:rowOff>8890</xdr:rowOff>
    </xdr:to>
    <xdr:sp macro="" textlink="">
      <xdr:nvSpPr>
        <xdr:cNvPr id="425" name="楕円 424"/>
        <xdr:cNvSpPr/>
      </xdr:nvSpPr>
      <xdr:spPr>
        <a:xfrm>
          <a:off x="104267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165100</xdr:rowOff>
    </xdr:from>
    <xdr:ext cx="469900" cy="259080"/>
    <xdr:sp macro="" textlink="">
      <xdr:nvSpPr>
        <xdr:cNvPr id="426" name="普通建設事業費 （ うち新規整備　）該当値テキスト"/>
        <xdr:cNvSpPr txBox="1"/>
      </xdr:nvSpPr>
      <xdr:spPr>
        <a:xfrm>
          <a:off x="10528300" y="13366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14605</xdr:rowOff>
    </xdr:from>
    <xdr:to>
      <xdr:col>50</xdr:col>
      <xdr:colOff>165100</xdr:colOff>
      <xdr:row>78</xdr:row>
      <xdr:rowOff>116205</xdr:rowOff>
    </xdr:to>
    <xdr:sp macro="" textlink="">
      <xdr:nvSpPr>
        <xdr:cNvPr id="427" name="楕円 426"/>
        <xdr:cNvSpPr/>
      </xdr:nvSpPr>
      <xdr:spPr>
        <a:xfrm>
          <a:off x="9588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107315</xdr:rowOff>
    </xdr:from>
    <xdr:ext cx="532130" cy="259080"/>
    <xdr:sp macro="" textlink="">
      <xdr:nvSpPr>
        <xdr:cNvPr id="428" name="テキスト ボックス 427"/>
        <xdr:cNvSpPr txBox="1"/>
      </xdr:nvSpPr>
      <xdr:spPr>
        <a:xfrm>
          <a:off x="9371965" y="13480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82550</xdr:rowOff>
    </xdr:from>
    <xdr:to>
      <xdr:col>46</xdr:col>
      <xdr:colOff>38100</xdr:colOff>
      <xdr:row>78</xdr:row>
      <xdr:rowOff>12700</xdr:rowOff>
    </xdr:to>
    <xdr:sp macro="" textlink="">
      <xdr:nvSpPr>
        <xdr:cNvPr id="429" name="楕円 428"/>
        <xdr:cNvSpPr/>
      </xdr:nvSpPr>
      <xdr:spPr>
        <a:xfrm>
          <a:off x="8699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29210</xdr:rowOff>
    </xdr:from>
    <xdr:ext cx="532130" cy="256540"/>
    <xdr:sp macro="" textlink="">
      <xdr:nvSpPr>
        <xdr:cNvPr id="430" name="テキスト ボックス 429"/>
        <xdr:cNvSpPr txBox="1"/>
      </xdr:nvSpPr>
      <xdr:spPr>
        <a:xfrm>
          <a:off x="8482965" y="130594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128270</xdr:rowOff>
    </xdr:from>
    <xdr:to>
      <xdr:col>41</xdr:col>
      <xdr:colOff>101600</xdr:colOff>
      <xdr:row>78</xdr:row>
      <xdr:rowOff>58420</xdr:rowOff>
    </xdr:to>
    <xdr:sp macro="" textlink="">
      <xdr:nvSpPr>
        <xdr:cNvPr id="431" name="楕円 430"/>
        <xdr:cNvSpPr/>
      </xdr:nvSpPr>
      <xdr:spPr>
        <a:xfrm>
          <a:off x="7810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49530</xdr:rowOff>
    </xdr:from>
    <xdr:ext cx="532130" cy="259080"/>
    <xdr:sp macro="" textlink="">
      <xdr:nvSpPr>
        <xdr:cNvPr id="432" name="テキスト ボックス 431"/>
        <xdr:cNvSpPr txBox="1"/>
      </xdr:nvSpPr>
      <xdr:spPr>
        <a:xfrm>
          <a:off x="7593965" y="13422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170180</xdr:rowOff>
    </xdr:from>
    <xdr:to>
      <xdr:col>36</xdr:col>
      <xdr:colOff>165100</xdr:colOff>
      <xdr:row>78</xdr:row>
      <xdr:rowOff>100330</xdr:rowOff>
    </xdr:to>
    <xdr:sp macro="" textlink="">
      <xdr:nvSpPr>
        <xdr:cNvPr id="433" name="楕円 432"/>
        <xdr:cNvSpPr/>
      </xdr:nvSpPr>
      <xdr:spPr>
        <a:xfrm>
          <a:off x="6921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91440</xdr:rowOff>
    </xdr:from>
    <xdr:ext cx="532130" cy="259080"/>
    <xdr:sp macro="" textlink="">
      <xdr:nvSpPr>
        <xdr:cNvPr id="434" name="テキスト ボックス 433"/>
        <xdr:cNvSpPr txBox="1"/>
      </xdr:nvSpPr>
      <xdr:spPr>
        <a:xfrm>
          <a:off x="6704965" y="134645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3" name="テキスト ボックス 442"/>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46" name="テキスト ボックス 445"/>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6540"/>
    <xdr:sp macro="" textlink="">
      <xdr:nvSpPr>
        <xdr:cNvPr id="450" name="テキスト ボックス 449"/>
        <xdr:cNvSpPr txBox="1"/>
      </xdr:nvSpPr>
      <xdr:spPr>
        <a:xfrm>
          <a:off x="6072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2" name="テキスト ボックス 451"/>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9080"/>
    <xdr:sp macro="" textlink="">
      <xdr:nvSpPr>
        <xdr:cNvPr id="454" name="テキスト ボックス 453"/>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6" name="テキスト ボックス 455"/>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57150</xdr:rowOff>
    </xdr:from>
    <xdr:to>
      <xdr:col>54</xdr:col>
      <xdr:colOff>189865</xdr:colOff>
      <xdr:row>98</xdr:row>
      <xdr:rowOff>100330</xdr:rowOff>
    </xdr:to>
    <xdr:cxnSp macro="">
      <xdr:nvCxnSpPr>
        <xdr:cNvPr id="458" name="直線コネクタ 457"/>
        <xdr:cNvCxnSpPr/>
      </xdr:nvCxnSpPr>
      <xdr:spPr>
        <a:xfrm flipV="1">
          <a:off x="10475595" y="1548765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104140</xdr:rowOff>
    </xdr:from>
    <xdr:ext cx="469900" cy="259080"/>
    <xdr:sp macro="" textlink="">
      <xdr:nvSpPr>
        <xdr:cNvPr id="459" name="普通建設事業費 （ うち更新整備　）最小値テキスト"/>
        <xdr:cNvSpPr txBox="1"/>
      </xdr:nvSpPr>
      <xdr:spPr>
        <a:xfrm>
          <a:off x="10528300" y="1690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100330</xdr:rowOff>
    </xdr:from>
    <xdr:to>
      <xdr:col>55</xdr:col>
      <xdr:colOff>88900</xdr:colOff>
      <xdr:row>98</xdr:row>
      <xdr:rowOff>100330</xdr:rowOff>
    </xdr:to>
    <xdr:cxnSp macro="">
      <xdr:nvCxnSpPr>
        <xdr:cNvPr id="460" name="直線コネクタ 459"/>
        <xdr:cNvCxnSpPr/>
      </xdr:nvCxnSpPr>
      <xdr:spPr>
        <a:xfrm>
          <a:off x="10388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3810</xdr:rowOff>
    </xdr:from>
    <xdr:ext cx="598805" cy="259080"/>
    <xdr:sp macro="" textlink="">
      <xdr:nvSpPr>
        <xdr:cNvPr id="461" name="普通建設事業費 （ うち更新整備　）最大値テキスト"/>
        <xdr:cNvSpPr txBox="1"/>
      </xdr:nvSpPr>
      <xdr:spPr>
        <a:xfrm>
          <a:off x="10528300" y="15262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120,489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57150</xdr:rowOff>
    </xdr:from>
    <xdr:to>
      <xdr:col>55</xdr:col>
      <xdr:colOff>88900</xdr:colOff>
      <xdr:row>90</xdr:row>
      <xdr:rowOff>57150</xdr:rowOff>
    </xdr:to>
    <xdr:cxnSp macro="">
      <xdr:nvCxnSpPr>
        <xdr:cNvPr id="462" name="直線コネクタ 461"/>
        <xdr:cNvCxnSpPr/>
      </xdr:nvCxnSpPr>
      <xdr:spPr>
        <a:xfrm>
          <a:off x="10388600" y="1548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154940</xdr:rowOff>
    </xdr:from>
    <xdr:to>
      <xdr:col>55</xdr:col>
      <xdr:colOff>0</xdr:colOff>
      <xdr:row>97</xdr:row>
      <xdr:rowOff>50800</xdr:rowOff>
    </xdr:to>
    <xdr:cxnSp macro="">
      <xdr:nvCxnSpPr>
        <xdr:cNvPr id="463" name="直線コネクタ 462"/>
        <xdr:cNvCxnSpPr/>
      </xdr:nvCxnSpPr>
      <xdr:spPr>
        <a:xfrm flipV="1">
          <a:off x="9639300" y="1661414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120650</xdr:rowOff>
    </xdr:from>
    <xdr:ext cx="534670" cy="256540"/>
    <xdr:sp macro="" textlink="">
      <xdr:nvSpPr>
        <xdr:cNvPr id="464" name="普通建設事業費 （ うち更新整備　）平均値テキスト"/>
        <xdr:cNvSpPr txBox="1"/>
      </xdr:nvSpPr>
      <xdr:spPr>
        <a:xfrm>
          <a:off x="10528300" y="164084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97790</xdr:rowOff>
    </xdr:from>
    <xdr:to>
      <xdr:col>55</xdr:col>
      <xdr:colOff>50800</xdr:colOff>
      <xdr:row>97</xdr:row>
      <xdr:rowOff>27940</xdr:rowOff>
    </xdr:to>
    <xdr:sp macro="" textlink="">
      <xdr:nvSpPr>
        <xdr:cNvPr id="465" name="フローチャート: 判断 464"/>
        <xdr:cNvSpPr/>
      </xdr:nvSpPr>
      <xdr:spPr>
        <a:xfrm>
          <a:off x="104267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11430</xdr:rowOff>
    </xdr:from>
    <xdr:to>
      <xdr:col>50</xdr:col>
      <xdr:colOff>114300</xdr:colOff>
      <xdr:row>97</xdr:row>
      <xdr:rowOff>50800</xdr:rowOff>
    </xdr:to>
    <xdr:cxnSp macro="">
      <xdr:nvCxnSpPr>
        <xdr:cNvPr id="466" name="直線コネクタ 465"/>
        <xdr:cNvCxnSpPr/>
      </xdr:nvCxnSpPr>
      <xdr:spPr>
        <a:xfrm>
          <a:off x="8750300" y="166420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161925</xdr:rowOff>
    </xdr:from>
    <xdr:to>
      <xdr:col>50</xdr:col>
      <xdr:colOff>165100</xdr:colOff>
      <xdr:row>96</xdr:row>
      <xdr:rowOff>92075</xdr:rowOff>
    </xdr:to>
    <xdr:sp macro="" textlink="">
      <xdr:nvSpPr>
        <xdr:cNvPr id="467" name="フローチャート: 判断 466"/>
        <xdr:cNvSpPr/>
      </xdr:nvSpPr>
      <xdr:spPr>
        <a:xfrm>
          <a:off x="95885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109220</xdr:rowOff>
    </xdr:from>
    <xdr:ext cx="532130" cy="256540"/>
    <xdr:sp macro="" textlink="">
      <xdr:nvSpPr>
        <xdr:cNvPr id="468" name="テキスト ボックス 467"/>
        <xdr:cNvSpPr txBox="1"/>
      </xdr:nvSpPr>
      <xdr:spPr>
        <a:xfrm>
          <a:off x="9371965" y="162255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75565</xdr:rowOff>
    </xdr:from>
    <xdr:to>
      <xdr:col>45</xdr:col>
      <xdr:colOff>177800</xdr:colOff>
      <xdr:row>97</xdr:row>
      <xdr:rowOff>11430</xdr:rowOff>
    </xdr:to>
    <xdr:cxnSp macro="">
      <xdr:nvCxnSpPr>
        <xdr:cNvPr id="469" name="直線コネクタ 468"/>
        <xdr:cNvCxnSpPr/>
      </xdr:nvCxnSpPr>
      <xdr:spPr>
        <a:xfrm>
          <a:off x="7861300" y="16363315"/>
          <a:ext cx="8890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168275</xdr:rowOff>
    </xdr:from>
    <xdr:to>
      <xdr:col>46</xdr:col>
      <xdr:colOff>38100</xdr:colOff>
      <xdr:row>96</xdr:row>
      <xdr:rowOff>98425</xdr:rowOff>
    </xdr:to>
    <xdr:sp macro="" textlink="">
      <xdr:nvSpPr>
        <xdr:cNvPr id="470" name="フローチャート: 判断 469"/>
        <xdr:cNvSpPr/>
      </xdr:nvSpPr>
      <xdr:spPr>
        <a:xfrm>
          <a:off x="86995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114935</xdr:rowOff>
    </xdr:from>
    <xdr:ext cx="532130" cy="259080"/>
    <xdr:sp macro="" textlink="">
      <xdr:nvSpPr>
        <xdr:cNvPr id="471" name="テキスト ボックス 470"/>
        <xdr:cNvSpPr txBox="1"/>
      </xdr:nvSpPr>
      <xdr:spPr>
        <a:xfrm>
          <a:off x="8482965" y="16231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75565</xdr:rowOff>
    </xdr:from>
    <xdr:to>
      <xdr:col>41</xdr:col>
      <xdr:colOff>50800</xdr:colOff>
      <xdr:row>97</xdr:row>
      <xdr:rowOff>104775</xdr:rowOff>
    </xdr:to>
    <xdr:cxnSp macro="">
      <xdr:nvCxnSpPr>
        <xdr:cNvPr id="472" name="直線コネクタ 471"/>
        <xdr:cNvCxnSpPr/>
      </xdr:nvCxnSpPr>
      <xdr:spPr>
        <a:xfrm flipV="1">
          <a:off x="6972300" y="16363315"/>
          <a:ext cx="8890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40640</xdr:rowOff>
    </xdr:from>
    <xdr:to>
      <xdr:col>41</xdr:col>
      <xdr:colOff>101600</xdr:colOff>
      <xdr:row>96</xdr:row>
      <xdr:rowOff>141605</xdr:rowOff>
    </xdr:to>
    <xdr:sp macro="" textlink="">
      <xdr:nvSpPr>
        <xdr:cNvPr id="473" name="フローチャート: 判断 472"/>
        <xdr:cNvSpPr/>
      </xdr:nvSpPr>
      <xdr:spPr>
        <a:xfrm>
          <a:off x="7810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132715</xdr:rowOff>
    </xdr:from>
    <xdr:ext cx="532130" cy="256540"/>
    <xdr:sp macro="" textlink="">
      <xdr:nvSpPr>
        <xdr:cNvPr id="474" name="テキスト ボックス 473"/>
        <xdr:cNvSpPr txBox="1"/>
      </xdr:nvSpPr>
      <xdr:spPr>
        <a:xfrm>
          <a:off x="7593965" y="165919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13970</xdr:rowOff>
    </xdr:from>
    <xdr:to>
      <xdr:col>36</xdr:col>
      <xdr:colOff>165100</xdr:colOff>
      <xdr:row>96</xdr:row>
      <xdr:rowOff>115570</xdr:rowOff>
    </xdr:to>
    <xdr:sp macro="" textlink="">
      <xdr:nvSpPr>
        <xdr:cNvPr id="475" name="フローチャート: 判断 474"/>
        <xdr:cNvSpPr/>
      </xdr:nvSpPr>
      <xdr:spPr>
        <a:xfrm>
          <a:off x="6921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132080</xdr:rowOff>
    </xdr:from>
    <xdr:ext cx="532130" cy="256540"/>
    <xdr:sp macro="" textlink="">
      <xdr:nvSpPr>
        <xdr:cNvPr id="476" name="テキスト ボックス 475"/>
        <xdr:cNvSpPr txBox="1"/>
      </xdr:nvSpPr>
      <xdr:spPr>
        <a:xfrm>
          <a:off x="6704965" y="162483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104140</xdr:rowOff>
    </xdr:from>
    <xdr:to>
      <xdr:col>55</xdr:col>
      <xdr:colOff>50800</xdr:colOff>
      <xdr:row>97</xdr:row>
      <xdr:rowOff>34290</xdr:rowOff>
    </xdr:to>
    <xdr:sp macro="" textlink="">
      <xdr:nvSpPr>
        <xdr:cNvPr id="482" name="楕円 481"/>
        <xdr:cNvSpPr/>
      </xdr:nvSpPr>
      <xdr:spPr>
        <a:xfrm>
          <a:off x="104267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83185</xdr:rowOff>
    </xdr:from>
    <xdr:ext cx="534670" cy="259080"/>
    <xdr:sp macro="" textlink="">
      <xdr:nvSpPr>
        <xdr:cNvPr id="483" name="普通建設事業費 （ うち更新整備　）該当値テキスト"/>
        <xdr:cNvSpPr txBox="1"/>
      </xdr:nvSpPr>
      <xdr:spPr>
        <a:xfrm>
          <a:off x="10528300" y="16542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171450</xdr:rowOff>
    </xdr:from>
    <xdr:to>
      <xdr:col>50</xdr:col>
      <xdr:colOff>165100</xdr:colOff>
      <xdr:row>97</xdr:row>
      <xdr:rowOff>101600</xdr:rowOff>
    </xdr:to>
    <xdr:sp macro="" textlink="">
      <xdr:nvSpPr>
        <xdr:cNvPr id="484" name="楕円 483"/>
        <xdr:cNvSpPr/>
      </xdr:nvSpPr>
      <xdr:spPr>
        <a:xfrm>
          <a:off x="9588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92710</xdr:rowOff>
    </xdr:from>
    <xdr:ext cx="532130" cy="259080"/>
    <xdr:sp macro="" textlink="">
      <xdr:nvSpPr>
        <xdr:cNvPr id="485" name="テキスト ボックス 484"/>
        <xdr:cNvSpPr txBox="1"/>
      </xdr:nvSpPr>
      <xdr:spPr>
        <a:xfrm>
          <a:off x="9371965" y="16723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132080</xdr:rowOff>
    </xdr:from>
    <xdr:to>
      <xdr:col>46</xdr:col>
      <xdr:colOff>38100</xdr:colOff>
      <xdr:row>97</xdr:row>
      <xdr:rowOff>62230</xdr:rowOff>
    </xdr:to>
    <xdr:sp macro="" textlink="">
      <xdr:nvSpPr>
        <xdr:cNvPr id="486" name="楕円 485"/>
        <xdr:cNvSpPr/>
      </xdr:nvSpPr>
      <xdr:spPr>
        <a:xfrm>
          <a:off x="86995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53340</xdr:rowOff>
    </xdr:from>
    <xdr:ext cx="532130" cy="256540"/>
    <xdr:sp macro="" textlink="">
      <xdr:nvSpPr>
        <xdr:cNvPr id="487" name="テキスト ボックス 486"/>
        <xdr:cNvSpPr txBox="1"/>
      </xdr:nvSpPr>
      <xdr:spPr>
        <a:xfrm>
          <a:off x="8482965" y="166839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24765</xdr:rowOff>
    </xdr:from>
    <xdr:to>
      <xdr:col>41</xdr:col>
      <xdr:colOff>101600</xdr:colOff>
      <xdr:row>95</xdr:row>
      <xdr:rowOff>126365</xdr:rowOff>
    </xdr:to>
    <xdr:sp macro="" textlink="">
      <xdr:nvSpPr>
        <xdr:cNvPr id="488" name="楕円 487"/>
        <xdr:cNvSpPr/>
      </xdr:nvSpPr>
      <xdr:spPr>
        <a:xfrm>
          <a:off x="7810500" y="163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143510</xdr:rowOff>
    </xdr:from>
    <xdr:ext cx="532130" cy="256540"/>
    <xdr:sp macro="" textlink="">
      <xdr:nvSpPr>
        <xdr:cNvPr id="489" name="テキスト ボックス 488"/>
        <xdr:cNvSpPr txBox="1"/>
      </xdr:nvSpPr>
      <xdr:spPr>
        <a:xfrm>
          <a:off x="7593965" y="16088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53975</xdr:rowOff>
    </xdr:from>
    <xdr:to>
      <xdr:col>36</xdr:col>
      <xdr:colOff>165100</xdr:colOff>
      <xdr:row>97</xdr:row>
      <xdr:rowOff>155575</xdr:rowOff>
    </xdr:to>
    <xdr:sp macro="" textlink="">
      <xdr:nvSpPr>
        <xdr:cNvPr id="490" name="楕円 489"/>
        <xdr:cNvSpPr/>
      </xdr:nvSpPr>
      <xdr:spPr>
        <a:xfrm>
          <a:off x="69215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146685</xdr:rowOff>
    </xdr:from>
    <xdr:ext cx="532130" cy="256540"/>
    <xdr:sp macro="" textlink="">
      <xdr:nvSpPr>
        <xdr:cNvPr id="491" name="テキスト ボックス 490"/>
        <xdr:cNvSpPr txBox="1"/>
      </xdr:nvSpPr>
      <xdr:spPr>
        <a:xfrm>
          <a:off x="6704965" y="167773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0" name="テキスト ボックス 499"/>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6380" cy="259080"/>
    <xdr:sp macro="" textlink="">
      <xdr:nvSpPr>
        <xdr:cNvPr id="503" name="テキスト ボックス 502"/>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5" name="テキスト ボックス 50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6540"/>
    <xdr:sp macro="" textlink="">
      <xdr:nvSpPr>
        <xdr:cNvPr id="507" name="テキスト ボックス 506"/>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9" name="テキスト ボックス 50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1" name="テキスト ボックス 51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13" name="テキスト ボックス 512"/>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73660</xdr:rowOff>
    </xdr:from>
    <xdr:to>
      <xdr:col>85</xdr:col>
      <xdr:colOff>126365</xdr:colOff>
      <xdr:row>39</xdr:row>
      <xdr:rowOff>44450</xdr:rowOff>
    </xdr:to>
    <xdr:cxnSp macro="">
      <xdr:nvCxnSpPr>
        <xdr:cNvPr id="515" name="直線コネクタ 514"/>
        <xdr:cNvCxnSpPr/>
      </xdr:nvCxnSpPr>
      <xdr:spPr>
        <a:xfrm flipV="1">
          <a:off x="16317595" y="538861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6"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20320</xdr:rowOff>
    </xdr:from>
    <xdr:ext cx="534670" cy="256540"/>
    <xdr:sp macro="" textlink="">
      <xdr:nvSpPr>
        <xdr:cNvPr id="518" name="災害復旧事業費最大値テキスト"/>
        <xdr:cNvSpPr txBox="1"/>
      </xdr:nvSpPr>
      <xdr:spPr>
        <a:xfrm>
          <a:off x="16370300" y="51638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35,229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73660</xdr:rowOff>
    </xdr:from>
    <xdr:to>
      <xdr:col>86</xdr:col>
      <xdr:colOff>25400</xdr:colOff>
      <xdr:row>31</xdr:row>
      <xdr:rowOff>73660</xdr:rowOff>
    </xdr:to>
    <xdr:cxnSp macro="">
      <xdr:nvCxnSpPr>
        <xdr:cNvPr id="519" name="直線コネクタ 518"/>
        <xdr:cNvCxnSpPr/>
      </xdr:nvCxnSpPr>
      <xdr:spPr>
        <a:xfrm>
          <a:off x="16230600" y="538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29210</xdr:rowOff>
    </xdr:from>
    <xdr:to>
      <xdr:col>85</xdr:col>
      <xdr:colOff>127000</xdr:colOff>
      <xdr:row>39</xdr:row>
      <xdr:rowOff>40640</xdr:rowOff>
    </xdr:to>
    <xdr:cxnSp macro="">
      <xdr:nvCxnSpPr>
        <xdr:cNvPr id="520" name="直線コネクタ 519"/>
        <xdr:cNvCxnSpPr/>
      </xdr:nvCxnSpPr>
      <xdr:spPr>
        <a:xfrm flipV="1">
          <a:off x="15481300" y="67157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96520</xdr:rowOff>
    </xdr:from>
    <xdr:ext cx="469900" cy="259080"/>
    <xdr:sp macro="" textlink="">
      <xdr:nvSpPr>
        <xdr:cNvPr id="521" name="災害復旧事業費平均値テキスト"/>
        <xdr:cNvSpPr txBox="1"/>
      </xdr:nvSpPr>
      <xdr:spPr>
        <a:xfrm>
          <a:off x="16370300" y="6440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73660</xdr:rowOff>
    </xdr:from>
    <xdr:to>
      <xdr:col>85</xdr:col>
      <xdr:colOff>177800</xdr:colOff>
      <xdr:row>39</xdr:row>
      <xdr:rowOff>3810</xdr:rowOff>
    </xdr:to>
    <xdr:sp macro="" textlink="">
      <xdr:nvSpPr>
        <xdr:cNvPr id="522" name="フローチャート: 判断 521"/>
        <xdr:cNvSpPr/>
      </xdr:nvSpPr>
      <xdr:spPr>
        <a:xfrm>
          <a:off x="16268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40640</xdr:rowOff>
    </xdr:from>
    <xdr:to>
      <xdr:col>81</xdr:col>
      <xdr:colOff>50800</xdr:colOff>
      <xdr:row>39</xdr:row>
      <xdr:rowOff>43815</xdr:rowOff>
    </xdr:to>
    <xdr:cxnSp macro="">
      <xdr:nvCxnSpPr>
        <xdr:cNvPr id="523" name="直線コネクタ 522"/>
        <xdr:cNvCxnSpPr/>
      </xdr:nvCxnSpPr>
      <xdr:spPr>
        <a:xfrm flipV="1">
          <a:off x="14592300" y="67271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40640</xdr:rowOff>
    </xdr:from>
    <xdr:to>
      <xdr:col>81</xdr:col>
      <xdr:colOff>101600</xdr:colOff>
      <xdr:row>37</xdr:row>
      <xdr:rowOff>141605</xdr:rowOff>
    </xdr:to>
    <xdr:sp macro="" textlink="">
      <xdr:nvSpPr>
        <xdr:cNvPr id="524" name="フローチャート: 判断 523"/>
        <xdr:cNvSpPr/>
      </xdr:nvSpPr>
      <xdr:spPr>
        <a:xfrm>
          <a:off x="15430500" y="6384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158115</xdr:rowOff>
    </xdr:from>
    <xdr:ext cx="467360" cy="256540"/>
    <xdr:sp macro="" textlink="">
      <xdr:nvSpPr>
        <xdr:cNvPr id="525" name="テキスト ボックス 524"/>
        <xdr:cNvSpPr txBox="1"/>
      </xdr:nvSpPr>
      <xdr:spPr>
        <a:xfrm>
          <a:off x="15246350" y="61588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39370</xdr:rowOff>
    </xdr:from>
    <xdr:to>
      <xdr:col>76</xdr:col>
      <xdr:colOff>114300</xdr:colOff>
      <xdr:row>39</xdr:row>
      <xdr:rowOff>43815</xdr:rowOff>
    </xdr:to>
    <xdr:cxnSp macro="">
      <xdr:nvCxnSpPr>
        <xdr:cNvPr id="526" name="直線コネクタ 525"/>
        <xdr:cNvCxnSpPr/>
      </xdr:nvCxnSpPr>
      <xdr:spPr>
        <a:xfrm>
          <a:off x="13703300" y="67259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40640</xdr:rowOff>
    </xdr:from>
    <xdr:to>
      <xdr:col>76</xdr:col>
      <xdr:colOff>165100</xdr:colOff>
      <xdr:row>37</xdr:row>
      <xdr:rowOff>142240</xdr:rowOff>
    </xdr:to>
    <xdr:sp macro="" textlink="">
      <xdr:nvSpPr>
        <xdr:cNvPr id="527" name="フローチャート: 判断 526"/>
        <xdr:cNvSpPr/>
      </xdr:nvSpPr>
      <xdr:spPr>
        <a:xfrm>
          <a:off x="14541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158750</xdr:rowOff>
    </xdr:from>
    <xdr:ext cx="467360" cy="259080"/>
    <xdr:sp macro="" textlink="">
      <xdr:nvSpPr>
        <xdr:cNvPr id="528" name="テキスト ボックス 527"/>
        <xdr:cNvSpPr txBox="1"/>
      </xdr:nvSpPr>
      <xdr:spPr>
        <a:xfrm>
          <a:off x="14357350" y="6159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25400</xdr:rowOff>
    </xdr:from>
    <xdr:to>
      <xdr:col>71</xdr:col>
      <xdr:colOff>177800</xdr:colOff>
      <xdr:row>39</xdr:row>
      <xdr:rowOff>39370</xdr:rowOff>
    </xdr:to>
    <xdr:cxnSp macro="">
      <xdr:nvCxnSpPr>
        <xdr:cNvPr id="529" name="直線コネクタ 528"/>
        <xdr:cNvCxnSpPr/>
      </xdr:nvCxnSpPr>
      <xdr:spPr>
        <a:xfrm>
          <a:off x="12814300" y="67119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112395</xdr:rowOff>
    </xdr:from>
    <xdr:to>
      <xdr:col>72</xdr:col>
      <xdr:colOff>38100</xdr:colOff>
      <xdr:row>38</xdr:row>
      <xdr:rowOff>42545</xdr:rowOff>
    </xdr:to>
    <xdr:sp macro="" textlink="">
      <xdr:nvSpPr>
        <xdr:cNvPr id="530" name="フローチャート: 判断 529"/>
        <xdr:cNvSpPr/>
      </xdr:nvSpPr>
      <xdr:spPr>
        <a:xfrm>
          <a:off x="13652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59055</xdr:rowOff>
    </xdr:from>
    <xdr:ext cx="467360" cy="259080"/>
    <xdr:sp macro="" textlink="">
      <xdr:nvSpPr>
        <xdr:cNvPr id="531" name="テキスト ボックス 530"/>
        <xdr:cNvSpPr txBox="1"/>
      </xdr:nvSpPr>
      <xdr:spPr>
        <a:xfrm>
          <a:off x="13468350" y="6231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24765</xdr:rowOff>
    </xdr:from>
    <xdr:to>
      <xdr:col>67</xdr:col>
      <xdr:colOff>101600</xdr:colOff>
      <xdr:row>38</xdr:row>
      <xdr:rowOff>126365</xdr:rowOff>
    </xdr:to>
    <xdr:sp macro="" textlink="">
      <xdr:nvSpPr>
        <xdr:cNvPr id="532" name="フローチャート: 判断 531"/>
        <xdr:cNvSpPr/>
      </xdr:nvSpPr>
      <xdr:spPr>
        <a:xfrm>
          <a:off x="127635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143510</xdr:rowOff>
    </xdr:from>
    <xdr:ext cx="467360" cy="256540"/>
    <xdr:sp macro="" textlink="">
      <xdr:nvSpPr>
        <xdr:cNvPr id="533" name="テキスト ボックス 532"/>
        <xdr:cNvSpPr txBox="1"/>
      </xdr:nvSpPr>
      <xdr:spPr>
        <a:xfrm>
          <a:off x="12579350" y="6315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539" name="楕円 538"/>
        <xdr:cNvSpPr/>
      </xdr:nvSpPr>
      <xdr:spPr>
        <a:xfrm>
          <a:off x="16268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64135</xdr:rowOff>
    </xdr:from>
    <xdr:ext cx="378460" cy="256540"/>
    <xdr:sp macro="" textlink="">
      <xdr:nvSpPr>
        <xdr:cNvPr id="540" name="災害復旧事業費該当値テキスト"/>
        <xdr:cNvSpPr txBox="1"/>
      </xdr:nvSpPr>
      <xdr:spPr>
        <a:xfrm>
          <a:off x="16370300" y="65792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160655</xdr:rowOff>
    </xdr:from>
    <xdr:to>
      <xdr:col>81</xdr:col>
      <xdr:colOff>101600</xdr:colOff>
      <xdr:row>39</xdr:row>
      <xdr:rowOff>90805</xdr:rowOff>
    </xdr:to>
    <xdr:sp macro="" textlink="">
      <xdr:nvSpPr>
        <xdr:cNvPr id="541" name="楕円 540"/>
        <xdr:cNvSpPr/>
      </xdr:nvSpPr>
      <xdr:spPr>
        <a:xfrm>
          <a:off x="15430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81915</xdr:rowOff>
    </xdr:from>
    <xdr:ext cx="378460" cy="259080"/>
    <xdr:sp macro="" textlink="">
      <xdr:nvSpPr>
        <xdr:cNvPr id="542" name="テキスト ボックス 541"/>
        <xdr:cNvSpPr txBox="1"/>
      </xdr:nvSpPr>
      <xdr:spPr>
        <a:xfrm>
          <a:off x="15292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164465</xdr:rowOff>
    </xdr:from>
    <xdr:to>
      <xdr:col>76</xdr:col>
      <xdr:colOff>165100</xdr:colOff>
      <xdr:row>39</xdr:row>
      <xdr:rowOff>94615</xdr:rowOff>
    </xdr:to>
    <xdr:sp macro="" textlink="">
      <xdr:nvSpPr>
        <xdr:cNvPr id="543" name="楕円 542"/>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86360</xdr:rowOff>
    </xdr:from>
    <xdr:ext cx="313690" cy="256540"/>
    <xdr:sp macro="" textlink="">
      <xdr:nvSpPr>
        <xdr:cNvPr id="544" name="テキスト ボックス 543"/>
        <xdr:cNvSpPr txBox="1"/>
      </xdr:nvSpPr>
      <xdr:spPr>
        <a:xfrm>
          <a:off x="14435455" y="67729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160020</xdr:rowOff>
    </xdr:from>
    <xdr:to>
      <xdr:col>72</xdr:col>
      <xdr:colOff>38100</xdr:colOff>
      <xdr:row>39</xdr:row>
      <xdr:rowOff>90170</xdr:rowOff>
    </xdr:to>
    <xdr:sp macro="" textlink="">
      <xdr:nvSpPr>
        <xdr:cNvPr id="545" name="楕円 544"/>
        <xdr:cNvSpPr/>
      </xdr:nvSpPr>
      <xdr:spPr>
        <a:xfrm>
          <a:off x="1365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81280</xdr:rowOff>
    </xdr:from>
    <xdr:ext cx="378460" cy="259080"/>
    <xdr:sp macro="" textlink="">
      <xdr:nvSpPr>
        <xdr:cNvPr id="546" name="テキスト ボックス 545"/>
        <xdr:cNvSpPr txBox="1"/>
      </xdr:nvSpPr>
      <xdr:spPr>
        <a:xfrm>
          <a:off x="13514070" y="6767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47" name="楕円 546"/>
        <xdr:cNvSpPr/>
      </xdr:nvSpPr>
      <xdr:spPr>
        <a:xfrm>
          <a:off x="12763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67310</xdr:rowOff>
    </xdr:from>
    <xdr:ext cx="378460" cy="259080"/>
    <xdr:sp macro="" textlink="">
      <xdr:nvSpPr>
        <xdr:cNvPr id="548" name="テキスト ボックス 547"/>
        <xdr:cNvSpPr txBox="1"/>
      </xdr:nvSpPr>
      <xdr:spPr>
        <a:xfrm>
          <a:off x="12625070" y="67538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7" name="テキスト ボックス 556"/>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60" name="テキスト ボックス 559"/>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62" name="テキスト ボックス 561"/>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4" name="直線コネクタ 56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9080"/>
    <xdr:sp macro="" textlink="">
      <xdr:nvSpPr>
        <xdr:cNvPr id="574" name="テキスト ボックス 573"/>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77" name="テキスト ボックス 576"/>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9080"/>
    <xdr:sp macro="" textlink="">
      <xdr:nvSpPr>
        <xdr:cNvPr id="580" name="テキスト ボックス 579"/>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9080"/>
    <xdr:sp macro="" textlink="">
      <xdr:nvSpPr>
        <xdr:cNvPr id="582" name="テキスト ボックス 581"/>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015" cy="259080"/>
    <xdr:sp macro="" textlink="">
      <xdr:nvSpPr>
        <xdr:cNvPr id="591" name="テキスト ボックス 590"/>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015" cy="259080"/>
    <xdr:sp macro="" textlink="">
      <xdr:nvSpPr>
        <xdr:cNvPr id="593" name="テキスト ボックス 592"/>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9080"/>
    <xdr:sp macro="" textlink="">
      <xdr:nvSpPr>
        <xdr:cNvPr id="595" name="テキスト ボックス 594"/>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015" cy="259080"/>
    <xdr:sp macro="" textlink="">
      <xdr:nvSpPr>
        <xdr:cNvPr id="597" name="テキスト ボックス 596"/>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6" name="テキスト ボックス 605"/>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8" name="直線コネクタ 607"/>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6380" cy="259080"/>
    <xdr:sp macro="" textlink="">
      <xdr:nvSpPr>
        <xdr:cNvPr id="609" name="テキスト ボックス 608"/>
        <xdr:cNvSpPr txBox="1"/>
      </xdr:nvSpPr>
      <xdr:spPr>
        <a:xfrm>
          <a:off x="12197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0" name="直線コネクタ 609"/>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6540"/>
    <xdr:sp macro="" textlink="">
      <xdr:nvSpPr>
        <xdr:cNvPr id="611" name="テキスト ボックス 610"/>
        <xdr:cNvSpPr txBox="1"/>
      </xdr:nvSpPr>
      <xdr:spPr>
        <a:xfrm>
          <a:off x="11914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2" name="直線コネクタ 611"/>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3" name="テキスト ボックス 612"/>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4" name="直線コネクタ 613"/>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6540"/>
    <xdr:sp macro="" textlink="">
      <xdr:nvSpPr>
        <xdr:cNvPr id="615" name="テキスト ボックス 614"/>
        <xdr:cNvSpPr txBox="1"/>
      </xdr:nvSpPr>
      <xdr:spPr>
        <a:xfrm>
          <a:off x="11914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6" name="直線コネクタ 615"/>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7" name="テキスト ボックス 616"/>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8" name="直線コネクタ 617"/>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090" cy="259080"/>
    <xdr:sp macro="" textlink="">
      <xdr:nvSpPr>
        <xdr:cNvPr id="619" name="テキスト ボックス 618"/>
        <xdr:cNvSpPr txBox="1"/>
      </xdr:nvSpPr>
      <xdr:spPr>
        <a:xfrm>
          <a:off x="11850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21" name="テキスト ボックス 620"/>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5080</xdr:rowOff>
    </xdr:from>
    <xdr:to>
      <xdr:col>85</xdr:col>
      <xdr:colOff>126365</xdr:colOff>
      <xdr:row>78</xdr:row>
      <xdr:rowOff>119380</xdr:rowOff>
    </xdr:to>
    <xdr:cxnSp macro="">
      <xdr:nvCxnSpPr>
        <xdr:cNvPr id="623" name="直線コネクタ 622"/>
        <xdr:cNvCxnSpPr/>
      </xdr:nvCxnSpPr>
      <xdr:spPr>
        <a:xfrm flipV="1">
          <a:off x="16317595" y="1200658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123190</xdr:rowOff>
    </xdr:from>
    <xdr:ext cx="469900" cy="256540"/>
    <xdr:sp macro="" textlink="">
      <xdr:nvSpPr>
        <xdr:cNvPr id="624" name="公債費最小値テキスト"/>
        <xdr:cNvSpPr txBox="1"/>
      </xdr:nvSpPr>
      <xdr:spPr>
        <a:xfrm>
          <a:off x="16370300" y="134962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119380</xdr:rowOff>
    </xdr:from>
    <xdr:to>
      <xdr:col>86</xdr:col>
      <xdr:colOff>25400</xdr:colOff>
      <xdr:row>78</xdr:row>
      <xdr:rowOff>119380</xdr:rowOff>
    </xdr:to>
    <xdr:cxnSp macro="">
      <xdr:nvCxnSpPr>
        <xdr:cNvPr id="625" name="直線コネクタ 624"/>
        <xdr:cNvCxnSpPr/>
      </xdr:nvCxnSpPr>
      <xdr:spPr>
        <a:xfrm>
          <a:off x="16230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123190</xdr:rowOff>
    </xdr:from>
    <xdr:ext cx="598805" cy="256540"/>
    <xdr:sp macro="" textlink="">
      <xdr:nvSpPr>
        <xdr:cNvPr id="626" name="公債費最大値テキスト"/>
        <xdr:cNvSpPr txBox="1"/>
      </xdr:nvSpPr>
      <xdr:spPr>
        <a:xfrm>
          <a:off x="16370300" y="117817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5080</xdr:rowOff>
    </xdr:from>
    <xdr:to>
      <xdr:col>86</xdr:col>
      <xdr:colOff>25400</xdr:colOff>
      <xdr:row>70</xdr:row>
      <xdr:rowOff>5080</xdr:rowOff>
    </xdr:to>
    <xdr:cxnSp macro="">
      <xdr:nvCxnSpPr>
        <xdr:cNvPr id="627" name="直線コネクタ 626"/>
        <xdr:cNvCxnSpPr/>
      </xdr:nvCxnSpPr>
      <xdr:spPr>
        <a:xfrm>
          <a:off x="16230600" y="1200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29845</xdr:rowOff>
    </xdr:from>
    <xdr:to>
      <xdr:col>85</xdr:col>
      <xdr:colOff>127000</xdr:colOff>
      <xdr:row>75</xdr:row>
      <xdr:rowOff>69850</xdr:rowOff>
    </xdr:to>
    <xdr:cxnSp macro="">
      <xdr:nvCxnSpPr>
        <xdr:cNvPr id="628" name="直線コネクタ 627"/>
        <xdr:cNvCxnSpPr/>
      </xdr:nvCxnSpPr>
      <xdr:spPr>
        <a:xfrm flipV="1">
          <a:off x="15481300" y="1288859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2540</xdr:rowOff>
    </xdr:from>
    <xdr:ext cx="534670" cy="259080"/>
    <xdr:sp macro="" textlink="">
      <xdr:nvSpPr>
        <xdr:cNvPr id="629" name="公債費平均値テキスト"/>
        <xdr:cNvSpPr txBox="1"/>
      </xdr:nvSpPr>
      <xdr:spPr>
        <a:xfrm>
          <a:off x="16370300" y="12861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24130</xdr:rowOff>
    </xdr:from>
    <xdr:to>
      <xdr:col>85</xdr:col>
      <xdr:colOff>177800</xdr:colOff>
      <xdr:row>75</xdr:row>
      <xdr:rowOff>125730</xdr:rowOff>
    </xdr:to>
    <xdr:sp macro="" textlink="">
      <xdr:nvSpPr>
        <xdr:cNvPr id="630" name="フローチャート: 判断 629"/>
        <xdr:cNvSpPr/>
      </xdr:nvSpPr>
      <xdr:spPr>
        <a:xfrm>
          <a:off x="16268700" y="1288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69850</xdr:rowOff>
    </xdr:from>
    <xdr:to>
      <xdr:col>81</xdr:col>
      <xdr:colOff>50800</xdr:colOff>
      <xdr:row>75</xdr:row>
      <xdr:rowOff>74930</xdr:rowOff>
    </xdr:to>
    <xdr:cxnSp macro="">
      <xdr:nvCxnSpPr>
        <xdr:cNvPr id="631" name="直線コネクタ 630"/>
        <xdr:cNvCxnSpPr/>
      </xdr:nvCxnSpPr>
      <xdr:spPr>
        <a:xfrm flipV="1">
          <a:off x="14592300" y="129286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9525</xdr:rowOff>
    </xdr:from>
    <xdr:to>
      <xdr:col>81</xdr:col>
      <xdr:colOff>101600</xdr:colOff>
      <xdr:row>74</xdr:row>
      <xdr:rowOff>111125</xdr:rowOff>
    </xdr:to>
    <xdr:sp macro="" textlink="">
      <xdr:nvSpPr>
        <xdr:cNvPr id="632" name="フローチャート: 判断 631"/>
        <xdr:cNvSpPr/>
      </xdr:nvSpPr>
      <xdr:spPr>
        <a:xfrm>
          <a:off x="15430500" y="1269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127635</xdr:rowOff>
    </xdr:from>
    <xdr:ext cx="532130" cy="259080"/>
    <xdr:sp macro="" textlink="">
      <xdr:nvSpPr>
        <xdr:cNvPr id="633" name="テキスト ボックス 632"/>
        <xdr:cNvSpPr txBox="1"/>
      </xdr:nvSpPr>
      <xdr:spPr>
        <a:xfrm>
          <a:off x="15213965" y="124720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74930</xdr:rowOff>
    </xdr:from>
    <xdr:to>
      <xdr:col>76</xdr:col>
      <xdr:colOff>114300</xdr:colOff>
      <xdr:row>75</xdr:row>
      <xdr:rowOff>105410</xdr:rowOff>
    </xdr:to>
    <xdr:cxnSp macro="">
      <xdr:nvCxnSpPr>
        <xdr:cNvPr id="634" name="直線コネクタ 633"/>
        <xdr:cNvCxnSpPr/>
      </xdr:nvCxnSpPr>
      <xdr:spPr>
        <a:xfrm flipV="1">
          <a:off x="13703300" y="129336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14605</xdr:rowOff>
    </xdr:from>
    <xdr:to>
      <xdr:col>76</xdr:col>
      <xdr:colOff>165100</xdr:colOff>
      <xdr:row>74</xdr:row>
      <xdr:rowOff>116205</xdr:rowOff>
    </xdr:to>
    <xdr:sp macro="" textlink="">
      <xdr:nvSpPr>
        <xdr:cNvPr id="635" name="フローチャート: 判断 634"/>
        <xdr:cNvSpPr/>
      </xdr:nvSpPr>
      <xdr:spPr>
        <a:xfrm>
          <a:off x="14541500" y="1270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132715</xdr:rowOff>
    </xdr:from>
    <xdr:ext cx="532130" cy="256540"/>
    <xdr:sp macro="" textlink="">
      <xdr:nvSpPr>
        <xdr:cNvPr id="636" name="テキスト ボックス 635"/>
        <xdr:cNvSpPr txBox="1"/>
      </xdr:nvSpPr>
      <xdr:spPr>
        <a:xfrm>
          <a:off x="14324965" y="124771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90170</xdr:rowOff>
    </xdr:from>
    <xdr:to>
      <xdr:col>71</xdr:col>
      <xdr:colOff>177800</xdr:colOff>
      <xdr:row>75</xdr:row>
      <xdr:rowOff>105410</xdr:rowOff>
    </xdr:to>
    <xdr:cxnSp macro="">
      <xdr:nvCxnSpPr>
        <xdr:cNvPr id="637" name="直線コネクタ 636"/>
        <xdr:cNvCxnSpPr/>
      </xdr:nvCxnSpPr>
      <xdr:spPr>
        <a:xfrm>
          <a:off x="12814300" y="12948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20320</xdr:rowOff>
    </xdr:from>
    <xdr:to>
      <xdr:col>72</xdr:col>
      <xdr:colOff>38100</xdr:colOff>
      <xdr:row>74</xdr:row>
      <xdr:rowOff>121920</xdr:rowOff>
    </xdr:to>
    <xdr:sp macro="" textlink="">
      <xdr:nvSpPr>
        <xdr:cNvPr id="638" name="フローチャート: 判断 637"/>
        <xdr:cNvSpPr/>
      </xdr:nvSpPr>
      <xdr:spPr>
        <a:xfrm>
          <a:off x="13652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138430</xdr:rowOff>
    </xdr:from>
    <xdr:ext cx="532130" cy="259080"/>
    <xdr:sp macro="" textlink="">
      <xdr:nvSpPr>
        <xdr:cNvPr id="639" name="テキスト ボックス 638"/>
        <xdr:cNvSpPr txBox="1"/>
      </xdr:nvSpPr>
      <xdr:spPr>
        <a:xfrm>
          <a:off x="13435965" y="12482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3810</xdr:rowOff>
    </xdr:from>
    <xdr:to>
      <xdr:col>67</xdr:col>
      <xdr:colOff>101600</xdr:colOff>
      <xdr:row>74</xdr:row>
      <xdr:rowOff>105410</xdr:rowOff>
    </xdr:to>
    <xdr:sp macro="" textlink="">
      <xdr:nvSpPr>
        <xdr:cNvPr id="640" name="フローチャート: 判断 639"/>
        <xdr:cNvSpPr/>
      </xdr:nvSpPr>
      <xdr:spPr>
        <a:xfrm>
          <a:off x="12763500" y="1269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121920</xdr:rowOff>
    </xdr:from>
    <xdr:ext cx="532130" cy="256540"/>
    <xdr:sp macro="" textlink="">
      <xdr:nvSpPr>
        <xdr:cNvPr id="641" name="テキスト ボックス 640"/>
        <xdr:cNvSpPr txBox="1"/>
      </xdr:nvSpPr>
      <xdr:spPr>
        <a:xfrm>
          <a:off x="12546965" y="12466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150495</xdr:rowOff>
    </xdr:from>
    <xdr:to>
      <xdr:col>85</xdr:col>
      <xdr:colOff>177800</xdr:colOff>
      <xdr:row>75</xdr:row>
      <xdr:rowOff>80645</xdr:rowOff>
    </xdr:to>
    <xdr:sp macro="" textlink="">
      <xdr:nvSpPr>
        <xdr:cNvPr id="647" name="楕円 646"/>
        <xdr:cNvSpPr/>
      </xdr:nvSpPr>
      <xdr:spPr>
        <a:xfrm>
          <a:off x="162687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1905</xdr:rowOff>
    </xdr:from>
    <xdr:ext cx="534670" cy="259080"/>
    <xdr:sp macro="" textlink="">
      <xdr:nvSpPr>
        <xdr:cNvPr id="648" name="公債費該当値テキスト"/>
        <xdr:cNvSpPr txBox="1"/>
      </xdr:nvSpPr>
      <xdr:spPr>
        <a:xfrm>
          <a:off x="16370300" y="12689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19050</xdr:rowOff>
    </xdr:from>
    <xdr:to>
      <xdr:col>81</xdr:col>
      <xdr:colOff>101600</xdr:colOff>
      <xdr:row>75</xdr:row>
      <xdr:rowOff>120650</xdr:rowOff>
    </xdr:to>
    <xdr:sp macro="" textlink="">
      <xdr:nvSpPr>
        <xdr:cNvPr id="649" name="楕円 648"/>
        <xdr:cNvSpPr/>
      </xdr:nvSpPr>
      <xdr:spPr>
        <a:xfrm>
          <a:off x="154305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111760</xdr:rowOff>
    </xdr:from>
    <xdr:ext cx="532130" cy="256540"/>
    <xdr:sp macro="" textlink="">
      <xdr:nvSpPr>
        <xdr:cNvPr id="650" name="テキスト ボックス 649"/>
        <xdr:cNvSpPr txBox="1"/>
      </xdr:nvSpPr>
      <xdr:spPr>
        <a:xfrm>
          <a:off x="15213965" y="12970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24130</xdr:rowOff>
    </xdr:from>
    <xdr:to>
      <xdr:col>76</xdr:col>
      <xdr:colOff>165100</xdr:colOff>
      <xdr:row>75</xdr:row>
      <xdr:rowOff>125730</xdr:rowOff>
    </xdr:to>
    <xdr:sp macro="" textlink="">
      <xdr:nvSpPr>
        <xdr:cNvPr id="651" name="楕円 650"/>
        <xdr:cNvSpPr/>
      </xdr:nvSpPr>
      <xdr:spPr>
        <a:xfrm>
          <a:off x="14541500" y="128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116840</xdr:rowOff>
    </xdr:from>
    <xdr:ext cx="532130" cy="259080"/>
    <xdr:sp macro="" textlink="">
      <xdr:nvSpPr>
        <xdr:cNvPr id="652" name="テキスト ボックス 651"/>
        <xdr:cNvSpPr txBox="1"/>
      </xdr:nvSpPr>
      <xdr:spPr>
        <a:xfrm>
          <a:off x="14324965" y="12975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54610</xdr:rowOff>
    </xdr:from>
    <xdr:to>
      <xdr:col>72</xdr:col>
      <xdr:colOff>38100</xdr:colOff>
      <xdr:row>75</xdr:row>
      <xdr:rowOff>156210</xdr:rowOff>
    </xdr:to>
    <xdr:sp macro="" textlink="">
      <xdr:nvSpPr>
        <xdr:cNvPr id="653" name="楕円 652"/>
        <xdr:cNvSpPr/>
      </xdr:nvSpPr>
      <xdr:spPr>
        <a:xfrm>
          <a:off x="13652500" y="129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147320</xdr:rowOff>
    </xdr:from>
    <xdr:ext cx="532130" cy="259080"/>
    <xdr:sp macro="" textlink="">
      <xdr:nvSpPr>
        <xdr:cNvPr id="654" name="テキスト ボックス 653"/>
        <xdr:cNvSpPr txBox="1"/>
      </xdr:nvSpPr>
      <xdr:spPr>
        <a:xfrm>
          <a:off x="13435965" y="13006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39370</xdr:rowOff>
    </xdr:from>
    <xdr:to>
      <xdr:col>67</xdr:col>
      <xdr:colOff>101600</xdr:colOff>
      <xdr:row>75</xdr:row>
      <xdr:rowOff>140970</xdr:rowOff>
    </xdr:to>
    <xdr:sp macro="" textlink="">
      <xdr:nvSpPr>
        <xdr:cNvPr id="655" name="楕円 654"/>
        <xdr:cNvSpPr/>
      </xdr:nvSpPr>
      <xdr:spPr>
        <a:xfrm>
          <a:off x="12763500" y="128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132080</xdr:rowOff>
    </xdr:from>
    <xdr:ext cx="532130" cy="256540"/>
    <xdr:sp macro="" textlink="">
      <xdr:nvSpPr>
        <xdr:cNvPr id="656" name="テキスト ボックス 655"/>
        <xdr:cNvSpPr txBox="1"/>
      </xdr:nvSpPr>
      <xdr:spPr>
        <a:xfrm>
          <a:off x="12546965" y="129908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5" name="テキスト ボックス 664"/>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68" name="テキスト ボックス 667"/>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0" name="テキスト ボックス 66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6540"/>
    <xdr:sp macro="" textlink="">
      <xdr:nvSpPr>
        <xdr:cNvPr id="672" name="テキスト ボックス 671"/>
        <xdr:cNvSpPr txBox="1"/>
      </xdr:nvSpPr>
      <xdr:spPr>
        <a:xfrm>
          <a:off x="11914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4" name="テキスト ボックス 67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6" name="テキスト ボックス 675"/>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78" name="テキスト ボックス 677"/>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7620</xdr:rowOff>
    </xdr:from>
    <xdr:to>
      <xdr:col>85</xdr:col>
      <xdr:colOff>126365</xdr:colOff>
      <xdr:row>99</xdr:row>
      <xdr:rowOff>41910</xdr:rowOff>
    </xdr:to>
    <xdr:cxnSp macro="">
      <xdr:nvCxnSpPr>
        <xdr:cNvPr id="680" name="直線コネクタ 679"/>
        <xdr:cNvCxnSpPr/>
      </xdr:nvCxnSpPr>
      <xdr:spPr>
        <a:xfrm flipV="1">
          <a:off x="16317595" y="1543812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45720</xdr:rowOff>
    </xdr:from>
    <xdr:ext cx="378460" cy="259080"/>
    <xdr:sp macro="" textlink="">
      <xdr:nvSpPr>
        <xdr:cNvPr id="681" name="積立金最小値テキスト"/>
        <xdr:cNvSpPr txBox="1"/>
      </xdr:nvSpPr>
      <xdr:spPr>
        <a:xfrm>
          <a:off x="16370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41910</xdr:rowOff>
    </xdr:from>
    <xdr:to>
      <xdr:col>86</xdr:col>
      <xdr:colOff>25400</xdr:colOff>
      <xdr:row>99</xdr:row>
      <xdr:rowOff>41910</xdr:rowOff>
    </xdr:to>
    <xdr:cxnSp macro="">
      <xdr:nvCxnSpPr>
        <xdr:cNvPr id="682" name="直線コネクタ 681"/>
        <xdr:cNvCxnSpPr/>
      </xdr:nvCxnSpPr>
      <xdr:spPr>
        <a:xfrm>
          <a:off x="16230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126365</xdr:rowOff>
    </xdr:from>
    <xdr:ext cx="534670" cy="259080"/>
    <xdr:sp macro="" textlink="">
      <xdr:nvSpPr>
        <xdr:cNvPr id="683" name="積立金最大値テキスト"/>
        <xdr:cNvSpPr txBox="1"/>
      </xdr:nvSpPr>
      <xdr:spPr>
        <a:xfrm>
          <a:off x="16370300" y="1521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7620</xdr:rowOff>
    </xdr:from>
    <xdr:to>
      <xdr:col>86</xdr:col>
      <xdr:colOff>25400</xdr:colOff>
      <xdr:row>90</xdr:row>
      <xdr:rowOff>7620</xdr:rowOff>
    </xdr:to>
    <xdr:cxnSp macro="">
      <xdr:nvCxnSpPr>
        <xdr:cNvPr id="684" name="直線コネクタ 683"/>
        <xdr:cNvCxnSpPr/>
      </xdr:nvCxnSpPr>
      <xdr:spPr>
        <a:xfrm>
          <a:off x="16230600" y="1543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85090</xdr:rowOff>
    </xdr:from>
    <xdr:to>
      <xdr:col>85</xdr:col>
      <xdr:colOff>127000</xdr:colOff>
      <xdr:row>96</xdr:row>
      <xdr:rowOff>146685</xdr:rowOff>
    </xdr:to>
    <xdr:cxnSp macro="">
      <xdr:nvCxnSpPr>
        <xdr:cNvPr id="685" name="直線コネクタ 684"/>
        <xdr:cNvCxnSpPr/>
      </xdr:nvCxnSpPr>
      <xdr:spPr>
        <a:xfrm flipV="1">
          <a:off x="15481300" y="1654429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27940</xdr:rowOff>
    </xdr:from>
    <xdr:ext cx="534670" cy="259080"/>
    <xdr:sp macro="" textlink="">
      <xdr:nvSpPr>
        <xdr:cNvPr id="686" name="積立金平均値テキスト"/>
        <xdr:cNvSpPr txBox="1"/>
      </xdr:nvSpPr>
      <xdr:spPr>
        <a:xfrm>
          <a:off x="16370300" y="16315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5080</xdr:rowOff>
    </xdr:from>
    <xdr:to>
      <xdr:col>85</xdr:col>
      <xdr:colOff>177800</xdr:colOff>
      <xdr:row>96</xdr:row>
      <xdr:rowOff>106680</xdr:rowOff>
    </xdr:to>
    <xdr:sp macro="" textlink="">
      <xdr:nvSpPr>
        <xdr:cNvPr id="687" name="フローチャート: 判断 686"/>
        <xdr:cNvSpPr/>
      </xdr:nvSpPr>
      <xdr:spPr>
        <a:xfrm>
          <a:off x="162687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146685</xdr:rowOff>
    </xdr:from>
    <xdr:to>
      <xdr:col>81</xdr:col>
      <xdr:colOff>50800</xdr:colOff>
      <xdr:row>98</xdr:row>
      <xdr:rowOff>149860</xdr:rowOff>
    </xdr:to>
    <xdr:cxnSp macro="">
      <xdr:nvCxnSpPr>
        <xdr:cNvPr id="688" name="直線コネクタ 687"/>
        <xdr:cNvCxnSpPr/>
      </xdr:nvCxnSpPr>
      <xdr:spPr>
        <a:xfrm flipV="1">
          <a:off x="14592300" y="16605885"/>
          <a:ext cx="8890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34925</xdr:rowOff>
    </xdr:from>
    <xdr:to>
      <xdr:col>81</xdr:col>
      <xdr:colOff>101600</xdr:colOff>
      <xdr:row>97</xdr:row>
      <xdr:rowOff>136525</xdr:rowOff>
    </xdr:to>
    <xdr:sp macro="" textlink="">
      <xdr:nvSpPr>
        <xdr:cNvPr id="689" name="フローチャート: 判断 688"/>
        <xdr:cNvSpPr/>
      </xdr:nvSpPr>
      <xdr:spPr>
        <a:xfrm>
          <a:off x="15430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127635</xdr:rowOff>
    </xdr:from>
    <xdr:ext cx="532130" cy="259080"/>
    <xdr:sp macro="" textlink="">
      <xdr:nvSpPr>
        <xdr:cNvPr id="690" name="テキスト ボックス 689"/>
        <xdr:cNvSpPr txBox="1"/>
      </xdr:nvSpPr>
      <xdr:spPr>
        <a:xfrm>
          <a:off x="15213965" y="16758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86360</xdr:rowOff>
    </xdr:from>
    <xdr:to>
      <xdr:col>76</xdr:col>
      <xdr:colOff>114300</xdr:colOff>
      <xdr:row>98</xdr:row>
      <xdr:rowOff>149860</xdr:rowOff>
    </xdr:to>
    <xdr:cxnSp macro="">
      <xdr:nvCxnSpPr>
        <xdr:cNvPr id="691" name="直線コネクタ 690"/>
        <xdr:cNvCxnSpPr/>
      </xdr:nvCxnSpPr>
      <xdr:spPr>
        <a:xfrm>
          <a:off x="13703300" y="16717010"/>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59690</xdr:rowOff>
    </xdr:from>
    <xdr:to>
      <xdr:col>76</xdr:col>
      <xdr:colOff>165100</xdr:colOff>
      <xdr:row>97</xdr:row>
      <xdr:rowOff>161290</xdr:rowOff>
    </xdr:to>
    <xdr:sp macro="" textlink="">
      <xdr:nvSpPr>
        <xdr:cNvPr id="692" name="フローチャート: 判断 691"/>
        <xdr:cNvSpPr/>
      </xdr:nvSpPr>
      <xdr:spPr>
        <a:xfrm>
          <a:off x="1454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6350</xdr:rowOff>
    </xdr:from>
    <xdr:ext cx="532130" cy="256540"/>
    <xdr:sp macro="" textlink="">
      <xdr:nvSpPr>
        <xdr:cNvPr id="693" name="テキスト ボックス 692"/>
        <xdr:cNvSpPr txBox="1"/>
      </xdr:nvSpPr>
      <xdr:spPr>
        <a:xfrm>
          <a:off x="14324965" y="164655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86360</xdr:rowOff>
    </xdr:from>
    <xdr:to>
      <xdr:col>71</xdr:col>
      <xdr:colOff>177800</xdr:colOff>
      <xdr:row>99</xdr:row>
      <xdr:rowOff>635</xdr:rowOff>
    </xdr:to>
    <xdr:cxnSp macro="">
      <xdr:nvCxnSpPr>
        <xdr:cNvPr id="694" name="直線コネクタ 693"/>
        <xdr:cNvCxnSpPr/>
      </xdr:nvCxnSpPr>
      <xdr:spPr>
        <a:xfrm flipV="1">
          <a:off x="12814300" y="1671701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53340</xdr:rowOff>
    </xdr:from>
    <xdr:to>
      <xdr:col>72</xdr:col>
      <xdr:colOff>38100</xdr:colOff>
      <xdr:row>97</xdr:row>
      <xdr:rowOff>154940</xdr:rowOff>
    </xdr:to>
    <xdr:sp macro="" textlink="">
      <xdr:nvSpPr>
        <xdr:cNvPr id="695" name="フローチャート: 判断 694"/>
        <xdr:cNvSpPr/>
      </xdr:nvSpPr>
      <xdr:spPr>
        <a:xfrm>
          <a:off x="13652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146050</xdr:rowOff>
    </xdr:from>
    <xdr:ext cx="532130" cy="256540"/>
    <xdr:sp macro="" textlink="">
      <xdr:nvSpPr>
        <xdr:cNvPr id="696" name="テキスト ボックス 695"/>
        <xdr:cNvSpPr txBox="1"/>
      </xdr:nvSpPr>
      <xdr:spPr>
        <a:xfrm>
          <a:off x="13435965" y="16776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23495</xdr:rowOff>
    </xdr:from>
    <xdr:to>
      <xdr:col>67</xdr:col>
      <xdr:colOff>101600</xdr:colOff>
      <xdr:row>97</xdr:row>
      <xdr:rowOff>125095</xdr:rowOff>
    </xdr:to>
    <xdr:sp macro="" textlink="">
      <xdr:nvSpPr>
        <xdr:cNvPr id="697" name="フローチャート: 判断 696"/>
        <xdr:cNvSpPr/>
      </xdr:nvSpPr>
      <xdr:spPr>
        <a:xfrm>
          <a:off x="127635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141605</xdr:rowOff>
    </xdr:from>
    <xdr:ext cx="532130" cy="259080"/>
    <xdr:sp macro="" textlink="">
      <xdr:nvSpPr>
        <xdr:cNvPr id="698" name="テキスト ボックス 697"/>
        <xdr:cNvSpPr txBox="1"/>
      </xdr:nvSpPr>
      <xdr:spPr>
        <a:xfrm>
          <a:off x="12546965" y="164293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34290</xdr:rowOff>
    </xdr:from>
    <xdr:to>
      <xdr:col>85</xdr:col>
      <xdr:colOff>177800</xdr:colOff>
      <xdr:row>96</xdr:row>
      <xdr:rowOff>135890</xdr:rowOff>
    </xdr:to>
    <xdr:sp macro="" textlink="">
      <xdr:nvSpPr>
        <xdr:cNvPr id="704" name="楕円 703"/>
        <xdr:cNvSpPr/>
      </xdr:nvSpPr>
      <xdr:spPr>
        <a:xfrm>
          <a:off x="162687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12700</xdr:rowOff>
    </xdr:from>
    <xdr:ext cx="534670" cy="259080"/>
    <xdr:sp macro="" textlink="">
      <xdr:nvSpPr>
        <xdr:cNvPr id="705" name="積立金該当値テキスト"/>
        <xdr:cNvSpPr txBox="1"/>
      </xdr:nvSpPr>
      <xdr:spPr>
        <a:xfrm>
          <a:off x="16370300" y="16471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95885</xdr:rowOff>
    </xdr:from>
    <xdr:to>
      <xdr:col>81</xdr:col>
      <xdr:colOff>101600</xdr:colOff>
      <xdr:row>97</xdr:row>
      <xdr:rowOff>26035</xdr:rowOff>
    </xdr:to>
    <xdr:sp macro="" textlink="">
      <xdr:nvSpPr>
        <xdr:cNvPr id="706" name="楕円 705"/>
        <xdr:cNvSpPr/>
      </xdr:nvSpPr>
      <xdr:spPr>
        <a:xfrm>
          <a:off x="15430500" y="165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42545</xdr:rowOff>
    </xdr:from>
    <xdr:ext cx="532130" cy="256540"/>
    <xdr:sp macro="" textlink="">
      <xdr:nvSpPr>
        <xdr:cNvPr id="707" name="テキスト ボックス 706"/>
        <xdr:cNvSpPr txBox="1"/>
      </xdr:nvSpPr>
      <xdr:spPr>
        <a:xfrm>
          <a:off x="15213965" y="163302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99060</xdr:rowOff>
    </xdr:from>
    <xdr:to>
      <xdr:col>76</xdr:col>
      <xdr:colOff>165100</xdr:colOff>
      <xdr:row>99</xdr:row>
      <xdr:rowOff>29210</xdr:rowOff>
    </xdr:to>
    <xdr:sp macro="" textlink="">
      <xdr:nvSpPr>
        <xdr:cNvPr id="708" name="楕円 707"/>
        <xdr:cNvSpPr/>
      </xdr:nvSpPr>
      <xdr:spPr>
        <a:xfrm>
          <a:off x="14541500" y="169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20320</xdr:rowOff>
    </xdr:from>
    <xdr:ext cx="467360" cy="256540"/>
    <xdr:sp macro="" textlink="">
      <xdr:nvSpPr>
        <xdr:cNvPr id="709" name="テキスト ボックス 708"/>
        <xdr:cNvSpPr txBox="1"/>
      </xdr:nvSpPr>
      <xdr:spPr>
        <a:xfrm>
          <a:off x="14357350" y="16993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34925</xdr:rowOff>
    </xdr:from>
    <xdr:to>
      <xdr:col>72</xdr:col>
      <xdr:colOff>38100</xdr:colOff>
      <xdr:row>97</xdr:row>
      <xdr:rowOff>136525</xdr:rowOff>
    </xdr:to>
    <xdr:sp macro="" textlink="">
      <xdr:nvSpPr>
        <xdr:cNvPr id="710" name="楕円 709"/>
        <xdr:cNvSpPr/>
      </xdr:nvSpPr>
      <xdr:spPr>
        <a:xfrm>
          <a:off x="13652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153035</xdr:rowOff>
    </xdr:from>
    <xdr:ext cx="532130" cy="259080"/>
    <xdr:sp macro="" textlink="">
      <xdr:nvSpPr>
        <xdr:cNvPr id="711" name="テキスト ボックス 710"/>
        <xdr:cNvSpPr txBox="1"/>
      </xdr:nvSpPr>
      <xdr:spPr>
        <a:xfrm>
          <a:off x="13435965" y="164407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121285</xdr:rowOff>
    </xdr:from>
    <xdr:to>
      <xdr:col>67</xdr:col>
      <xdr:colOff>101600</xdr:colOff>
      <xdr:row>99</xdr:row>
      <xdr:rowOff>52070</xdr:rowOff>
    </xdr:to>
    <xdr:sp macro="" textlink="">
      <xdr:nvSpPr>
        <xdr:cNvPr id="712" name="楕円 711"/>
        <xdr:cNvSpPr/>
      </xdr:nvSpPr>
      <xdr:spPr>
        <a:xfrm>
          <a:off x="127635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42545</xdr:rowOff>
    </xdr:from>
    <xdr:ext cx="467360" cy="256540"/>
    <xdr:sp macro="" textlink="">
      <xdr:nvSpPr>
        <xdr:cNvPr id="713" name="テキスト ボックス 712"/>
        <xdr:cNvSpPr txBox="1"/>
      </xdr:nvSpPr>
      <xdr:spPr>
        <a:xfrm>
          <a:off x="12579350" y="170160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2" name="テキスト ボックス 721"/>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6380" cy="256540"/>
    <xdr:sp macro="" textlink="">
      <xdr:nvSpPr>
        <xdr:cNvPr id="725" name="テキスト ボックス 724"/>
        <xdr:cNvSpPr txBox="1"/>
      </xdr:nvSpPr>
      <xdr:spPr>
        <a:xfrm>
          <a:off x="18039080" y="6398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6540"/>
    <xdr:sp macro="" textlink="">
      <xdr:nvSpPr>
        <xdr:cNvPr id="727" name="テキスト ボックス 726"/>
        <xdr:cNvSpPr txBox="1"/>
      </xdr:nvSpPr>
      <xdr:spPr>
        <a:xfrm>
          <a:off x="17756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6540"/>
    <xdr:sp macro="" textlink="">
      <xdr:nvSpPr>
        <xdr:cNvPr id="729" name="テキスト ボックス 728"/>
        <xdr:cNvSpPr txBox="1"/>
      </xdr:nvSpPr>
      <xdr:spPr>
        <a:xfrm>
          <a:off x="17756505" y="5255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31" name="テキスト ボックス 730"/>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124460</xdr:rowOff>
    </xdr:from>
    <xdr:to>
      <xdr:col>116</xdr:col>
      <xdr:colOff>62865</xdr:colOff>
      <xdr:row>38</xdr:row>
      <xdr:rowOff>25400</xdr:rowOff>
    </xdr:to>
    <xdr:cxnSp macro="">
      <xdr:nvCxnSpPr>
        <xdr:cNvPr id="733" name="直線コネクタ 732"/>
        <xdr:cNvCxnSpPr/>
      </xdr:nvCxnSpPr>
      <xdr:spPr>
        <a:xfrm flipV="1">
          <a:off x="22159595" y="52679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249555" cy="256540"/>
    <xdr:sp macro="" textlink="">
      <xdr:nvSpPr>
        <xdr:cNvPr id="734" name="投資及び出資金最小値テキスト"/>
        <xdr:cNvSpPr txBox="1"/>
      </xdr:nvSpPr>
      <xdr:spPr>
        <a:xfrm>
          <a:off x="22212300" y="65443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71120</xdr:rowOff>
    </xdr:from>
    <xdr:ext cx="534670" cy="259080"/>
    <xdr:sp macro="" textlink="">
      <xdr:nvSpPr>
        <xdr:cNvPr id="736" name="投資及び出資金最大値テキスト"/>
        <xdr:cNvSpPr txBox="1"/>
      </xdr:nvSpPr>
      <xdr:spPr>
        <a:xfrm>
          <a:off x="22212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22,267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124460</xdr:rowOff>
    </xdr:from>
    <xdr:to>
      <xdr:col>116</xdr:col>
      <xdr:colOff>152400</xdr:colOff>
      <xdr:row>30</xdr:row>
      <xdr:rowOff>124460</xdr:rowOff>
    </xdr:to>
    <xdr:cxnSp macro="">
      <xdr:nvCxnSpPr>
        <xdr:cNvPr id="737" name="直線コネクタ 736"/>
        <xdr:cNvCxnSpPr/>
      </xdr:nvCxnSpPr>
      <xdr:spPr>
        <a:xfrm>
          <a:off x="22072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136525</xdr:rowOff>
    </xdr:from>
    <xdr:ext cx="469900" cy="258445"/>
    <xdr:sp macro="" textlink="">
      <xdr:nvSpPr>
        <xdr:cNvPr id="739" name="投資及び出資金平均値テキスト"/>
        <xdr:cNvSpPr txBox="1"/>
      </xdr:nvSpPr>
      <xdr:spPr>
        <a:xfrm>
          <a:off x="22212300" y="61372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113665</xdr:rowOff>
    </xdr:from>
    <xdr:to>
      <xdr:col>116</xdr:col>
      <xdr:colOff>114300</xdr:colOff>
      <xdr:row>37</xdr:row>
      <xdr:rowOff>43815</xdr:rowOff>
    </xdr:to>
    <xdr:sp macro="" textlink="">
      <xdr:nvSpPr>
        <xdr:cNvPr id="740" name="フローチャート: 判断 739"/>
        <xdr:cNvSpPr/>
      </xdr:nvSpPr>
      <xdr:spPr>
        <a:xfrm>
          <a:off x="2211070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88265</xdr:rowOff>
    </xdr:from>
    <xdr:to>
      <xdr:col>112</xdr:col>
      <xdr:colOff>38100</xdr:colOff>
      <xdr:row>37</xdr:row>
      <xdr:rowOff>18415</xdr:rowOff>
    </xdr:to>
    <xdr:sp macro="" textlink="">
      <xdr:nvSpPr>
        <xdr:cNvPr id="742" name="フローチャート: 判断 741"/>
        <xdr:cNvSpPr/>
      </xdr:nvSpPr>
      <xdr:spPr>
        <a:xfrm>
          <a:off x="21272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34925</xdr:rowOff>
    </xdr:from>
    <xdr:ext cx="467360" cy="259080"/>
    <xdr:sp macro="" textlink="">
      <xdr:nvSpPr>
        <xdr:cNvPr id="743" name="テキスト ボックス 742"/>
        <xdr:cNvSpPr txBox="1"/>
      </xdr:nvSpPr>
      <xdr:spPr>
        <a:xfrm>
          <a:off x="21088350" y="6035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10160</xdr:rowOff>
    </xdr:from>
    <xdr:to>
      <xdr:col>107</xdr:col>
      <xdr:colOff>101600</xdr:colOff>
      <xdr:row>37</xdr:row>
      <xdr:rowOff>111760</xdr:rowOff>
    </xdr:to>
    <xdr:sp macro="" textlink="">
      <xdr:nvSpPr>
        <xdr:cNvPr id="745" name="フローチャート: 判断 744"/>
        <xdr:cNvSpPr/>
      </xdr:nvSpPr>
      <xdr:spPr>
        <a:xfrm>
          <a:off x="2038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128270</xdr:rowOff>
    </xdr:from>
    <xdr:ext cx="467360" cy="259080"/>
    <xdr:sp macro="" textlink="">
      <xdr:nvSpPr>
        <xdr:cNvPr id="746" name="テキスト ボックス 745"/>
        <xdr:cNvSpPr txBox="1"/>
      </xdr:nvSpPr>
      <xdr:spPr>
        <a:xfrm>
          <a:off x="20199350" y="6129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29210</xdr:rowOff>
    </xdr:from>
    <xdr:to>
      <xdr:col>102</xdr:col>
      <xdr:colOff>165100</xdr:colOff>
      <xdr:row>37</xdr:row>
      <xdr:rowOff>130175</xdr:rowOff>
    </xdr:to>
    <xdr:sp macro="" textlink="">
      <xdr:nvSpPr>
        <xdr:cNvPr id="748" name="フローチャート: 判断 747"/>
        <xdr:cNvSpPr/>
      </xdr:nvSpPr>
      <xdr:spPr>
        <a:xfrm>
          <a:off x="19494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146685</xdr:rowOff>
    </xdr:from>
    <xdr:ext cx="467360" cy="256540"/>
    <xdr:sp macro="" textlink="">
      <xdr:nvSpPr>
        <xdr:cNvPr id="749" name="テキスト ボックス 748"/>
        <xdr:cNvSpPr txBox="1"/>
      </xdr:nvSpPr>
      <xdr:spPr>
        <a:xfrm>
          <a:off x="19310350" y="61474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43180</xdr:rowOff>
    </xdr:from>
    <xdr:to>
      <xdr:col>98</xdr:col>
      <xdr:colOff>38100</xdr:colOff>
      <xdr:row>37</xdr:row>
      <xdr:rowOff>144780</xdr:rowOff>
    </xdr:to>
    <xdr:sp macro="" textlink="">
      <xdr:nvSpPr>
        <xdr:cNvPr id="750" name="フローチャート: 判断 749"/>
        <xdr:cNvSpPr/>
      </xdr:nvSpPr>
      <xdr:spPr>
        <a:xfrm>
          <a:off x="18605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161290</xdr:rowOff>
    </xdr:from>
    <xdr:ext cx="467360" cy="259080"/>
    <xdr:sp macro="" textlink="">
      <xdr:nvSpPr>
        <xdr:cNvPr id="751" name="テキスト ボックス 750"/>
        <xdr:cNvSpPr txBox="1"/>
      </xdr:nvSpPr>
      <xdr:spPr>
        <a:xfrm>
          <a:off x="18421350" y="61620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60960</xdr:rowOff>
    </xdr:from>
    <xdr:ext cx="249555" cy="259080"/>
    <xdr:sp macro="" textlink="">
      <xdr:nvSpPr>
        <xdr:cNvPr id="758" name="投資及び出資金該当値テキスト"/>
        <xdr:cNvSpPr txBox="1"/>
      </xdr:nvSpPr>
      <xdr:spPr>
        <a:xfrm>
          <a:off x="2221230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7015" cy="259080"/>
    <xdr:sp macro="" textlink="">
      <xdr:nvSpPr>
        <xdr:cNvPr id="760" name="テキスト ボックス 759"/>
        <xdr:cNvSpPr txBox="1"/>
      </xdr:nvSpPr>
      <xdr:spPr>
        <a:xfrm>
          <a:off x="21198840" y="658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7015" cy="259080"/>
    <xdr:sp macro="" textlink="">
      <xdr:nvSpPr>
        <xdr:cNvPr id="762" name="テキスト ボックス 761"/>
        <xdr:cNvSpPr txBox="1"/>
      </xdr:nvSpPr>
      <xdr:spPr>
        <a:xfrm>
          <a:off x="20309840" y="658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7015" cy="259080"/>
    <xdr:sp macro="" textlink="">
      <xdr:nvSpPr>
        <xdr:cNvPr id="764" name="テキスト ボックス 763"/>
        <xdr:cNvSpPr txBox="1"/>
      </xdr:nvSpPr>
      <xdr:spPr>
        <a:xfrm>
          <a:off x="19420840" y="658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7015" cy="259080"/>
    <xdr:sp macro="" textlink="">
      <xdr:nvSpPr>
        <xdr:cNvPr id="766" name="テキスト ボックス 765"/>
        <xdr:cNvSpPr txBox="1"/>
      </xdr:nvSpPr>
      <xdr:spPr>
        <a:xfrm>
          <a:off x="18531840" y="658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75" name="テキスト ボックス 774"/>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778" name="テキスト ボックス 777"/>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6540"/>
    <xdr:sp macro="" textlink="">
      <xdr:nvSpPr>
        <xdr:cNvPr id="782" name="テキスト ボックス 781"/>
        <xdr:cNvSpPr txBox="1"/>
      </xdr:nvSpPr>
      <xdr:spPr>
        <a:xfrm>
          <a:off x="17756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6" name="テキスト ボックス 78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788" name="テキスト ボックス 787"/>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149860</xdr:rowOff>
    </xdr:from>
    <xdr:to>
      <xdr:col>116</xdr:col>
      <xdr:colOff>62865</xdr:colOff>
      <xdr:row>59</xdr:row>
      <xdr:rowOff>44450</xdr:rowOff>
    </xdr:to>
    <xdr:cxnSp macro="">
      <xdr:nvCxnSpPr>
        <xdr:cNvPr id="790" name="直線コネクタ 789"/>
        <xdr:cNvCxnSpPr/>
      </xdr:nvCxnSpPr>
      <xdr:spPr>
        <a:xfrm flipV="1">
          <a:off x="22159595" y="872236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96520</xdr:rowOff>
    </xdr:from>
    <xdr:ext cx="534670" cy="259080"/>
    <xdr:sp macro="" textlink="">
      <xdr:nvSpPr>
        <xdr:cNvPr id="793" name="貸付金最大値テキスト"/>
        <xdr:cNvSpPr txBox="1"/>
      </xdr:nvSpPr>
      <xdr:spPr>
        <a:xfrm>
          <a:off x="22212300" y="8497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149860</xdr:rowOff>
    </xdr:from>
    <xdr:to>
      <xdr:col>116</xdr:col>
      <xdr:colOff>152400</xdr:colOff>
      <xdr:row>50</xdr:row>
      <xdr:rowOff>149860</xdr:rowOff>
    </xdr:to>
    <xdr:cxnSp macro="">
      <xdr:nvCxnSpPr>
        <xdr:cNvPr id="794" name="直線コネクタ 793"/>
        <xdr:cNvCxnSpPr/>
      </xdr:nvCxnSpPr>
      <xdr:spPr>
        <a:xfrm>
          <a:off x="22072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73660</xdr:rowOff>
    </xdr:from>
    <xdr:to>
      <xdr:col>116</xdr:col>
      <xdr:colOff>63500</xdr:colOff>
      <xdr:row>59</xdr:row>
      <xdr:rowOff>38735</xdr:rowOff>
    </xdr:to>
    <xdr:cxnSp macro="">
      <xdr:nvCxnSpPr>
        <xdr:cNvPr id="795" name="直線コネクタ 794"/>
        <xdr:cNvCxnSpPr/>
      </xdr:nvCxnSpPr>
      <xdr:spPr>
        <a:xfrm>
          <a:off x="21323300" y="9846310"/>
          <a:ext cx="8382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16510</xdr:rowOff>
    </xdr:from>
    <xdr:ext cx="469900" cy="259080"/>
    <xdr:sp macro="" textlink="">
      <xdr:nvSpPr>
        <xdr:cNvPr id="796" name="貸付金平均値テキスト"/>
        <xdr:cNvSpPr txBox="1"/>
      </xdr:nvSpPr>
      <xdr:spPr>
        <a:xfrm>
          <a:off x="22212300" y="9789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165100</xdr:rowOff>
    </xdr:from>
    <xdr:to>
      <xdr:col>116</xdr:col>
      <xdr:colOff>114300</xdr:colOff>
      <xdr:row>58</xdr:row>
      <xdr:rowOff>95250</xdr:rowOff>
    </xdr:to>
    <xdr:sp macro="" textlink="">
      <xdr:nvSpPr>
        <xdr:cNvPr id="797" name="フローチャート: 判断 796"/>
        <xdr:cNvSpPr/>
      </xdr:nvSpPr>
      <xdr:spPr>
        <a:xfrm>
          <a:off x="221107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73660</xdr:rowOff>
    </xdr:from>
    <xdr:to>
      <xdr:col>111</xdr:col>
      <xdr:colOff>177800</xdr:colOff>
      <xdr:row>57</xdr:row>
      <xdr:rowOff>77470</xdr:rowOff>
    </xdr:to>
    <xdr:cxnSp macro="">
      <xdr:nvCxnSpPr>
        <xdr:cNvPr id="798" name="直線コネクタ 797"/>
        <xdr:cNvCxnSpPr/>
      </xdr:nvCxnSpPr>
      <xdr:spPr>
        <a:xfrm flipV="1">
          <a:off x="20434300" y="9846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125095</xdr:rowOff>
    </xdr:from>
    <xdr:to>
      <xdr:col>112</xdr:col>
      <xdr:colOff>38100</xdr:colOff>
      <xdr:row>58</xdr:row>
      <xdr:rowOff>55245</xdr:rowOff>
    </xdr:to>
    <xdr:sp macro="" textlink="">
      <xdr:nvSpPr>
        <xdr:cNvPr id="799" name="フローチャート: 判断 798"/>
        <xdr:cNvSpPr/>
      </xdr:nvSpPr>
      <xdr:spPr>
        <a:xfrm>
          <a:off x="21272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46355</xdr:rowOff>
    </xdr:from>
    <xdr:ext cx="467360" cy="259080"/>
    <xdr:sp macro="" textlink="">
      <xdr:nvSpPr>
        <xdr:cNvPr id="800" name="テキスト ボックス 799"/>
        <xdr:cNvSpPr txBox="1"/>
      </xdr:nvSpPr>
      <xdr:spPr>
        <a:xfrm>
          <a:off x="21088350" y="99904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77470</xdr:rowOff>
    </xdr:from>
    <xdr:to>
      <xdr:col>107</xdr:col>
      <xdr:colOff>50800</xdr:colOff>
      <xdr:row>57</xdr:row>
      <xdr:rowOff>81280</xdr:rowOff>
    </xdr:to>
    <xdr:cxnSp macro="">
      <xdr:nvCxnSpPr>
        <xdr:cNvPr id="801" name="直線コネクタ 800"/>
        <xdr:cNvCxnSpPr/>
      </xdr:nvCxnSpPr>
      <xdr:spPr>
        <a:xfrm flipV="1">
          <a:off x="19545300" y="98501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133985</xdr:rowOff>
    </xdr:from>
    <xdr:to>
      <xdr:col>107</xdr:col>
      <xdr:colOff>101600</xdr:colOff>
      <xdr:row>58</xdr:row>
      <xdr:rowOff>64135</xdr:rowOff>
    </xdr:to>
    <xdr:sp macro="" textlink="">
      <xdr:nvSpPr>
        <xdr:cNvPr id="802" name="フローチャート: 判断 801"/>
        <xdr:cNvSpPr/>
      </xdr:nvSpPr>
      <xdr:spPr>
        <a:xfrm>
          <a:off x="20383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55245</xdr:rowOff>
    </xdr:from>
    <xdr:ext cx="467360" cy="256540"/>
    <xdr:sp macro="" textlink="">
      <xdr:nvSpPr>
        <xdr:cNvPr id="803" name="テキスト ボックス 802"/>
        <xdr:cNvSpPr txBox="1"/>
      </xdr:nvSpPr>
      <xdr:spPr>
        <a:xfrm>
          <a:off x="20199350" y="99993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27305</xdr:rowOff>
    </xdr:from>
    <xdr:to>
      <xdr:col>102</xdr:col>
      <xdr:colOff>114300</xdr:colOff>
      <xdr:row>57</xdr:row>
      <xdr:rowOff>81280</xdr:rowOff>
    </xdr:to>
    <xdr:cxnSp macro="">
      <xdr:nvCxnSpPr>
        <xdr:cNvPr id="804" name="直線コネクタ 803"/>
        <xdr:cNvCxnSpPr/>
      </xdr:nvCxnSpPr>
      <xdr:spPr>
        <a:xfrm>
          <a:off x="18656300" y="97999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128905</xdr:rowOff>
    </xdr:from>
    <xdr:to>
      <xdr:col>102</xdr:col>
      <xdr:colOff>165100</xdr:colOff>
      <xdr:row>58</xdr:row>
      <xdr:rowOff>59055</xdr:rowOff>
    </xdr:to>
    <xdr:sp macro="" textlink="">
      <xdr:nvSpPr>
        <xdr:cNvPr id="805" name="フローチャート: 判断 804"/>
        <xdr:cNvSpPr/>
      </xdr:nvSpPr>
      <xdr:spPr>
        <a:xfrm>
          <a:off x="19494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50165</xdr:rowOff>
    </xdr:from>
    <xdr:ext cx="467360" cy="259080"/>
    <xdr:sp macro="" textlink="">
      <xdr:nvSpPr>
        <xdr:cNvPr id="806" name="テキスト ボックス 805"/>
        <xdr:cNvSpPr txBox="1"/>
      </xdr:nvSpPr>
      <xdr:spPr>
        <a:xfrm>
          <a:off x="19310350" y="99942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121285</xdr:rowOff>
    </xdr:from>
    <xdr:to>
      <xdr:col>98</xdr:col>
      <xdr:colOff>38100</xdr:colOff>
      <xdr:row>58</xdr:row>
      <xdr:rowOff>52070</xdr:rowOff>
    </xdr:to>
    <xdr:sp macro="" textlink="">
      <xdr:nvSpPr>
        <xdr:cNvPr id="807" name="フローチャート: 判断 806"/>
        <xdr:cNvSpPr/>
      </xdr:nvSpPr>
      <xdr:spPr>
        <a:xfrm>
          <a:off x="18605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42545</xdr:rowOff>
    </xdr:from>
    <xdr:ext cx="467360" cy="256540"/>
    <xdr:sp macro="" textlink="">
      <xdr:nvSpPr>
        <xdr:cNvPr id="808" name="テキスト ボックス 807"/>
        <xdr:cNvSpPr txBox="1"/>
      </xdr:nvSpPr>
      <xdr:spPr>
        <a:xfrm>
          <a:off x="18421350" y="99866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159385</xdr:rowOff>
    </xdr:from>
    <xdr:to>
      <xdr:col>116</xdr:col>
      <xdr:colOff>114300</xdr:colOff>
      <xdr:row>59</xdr:row>
      <xdr:rowOff>89535</xdr:rowOff>
    </xdr:to>
    <xdr:sp macro="" textlink="">
      <xdr:nvSpPr>
        <xdr:cNvPr id="814" name="楕円 813"/>
        <xdr:cNvSpPr/>
      </xdr:nvSpPr>
      <xdr:spPr>
        <a:xfrm>
          <a:off x="221107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74930</xdr:rowOff>
    </xdr:from>
    <xdr:ext cx="378460" cy="256540"/>
    <xdr:sp macro="" textlink="">
      <xdr:nvSpPr>
        <xdr:cNvPr id="815" name="貸付金該当値テキスト"/>
        <xdr:cNvSpPr txBox="1"/>
      </xdr:nvSpPr>
      <xdr:spPr>
        <a:xfrm>
          <a:off x="22212300" y="1001903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22860</xdr:rowOff>
    </xdr:from>
    <xdr:to>
      <xdr:col>112</xdr:col>
      <xdr:colOff>38100</xdr:colOff>
      <xdr:row>57</xdr:row>
      <xdr:rowOff>124460</xdr:rowOff>
    </xdr:to>
    <xdr:sp macro="" textlink="">
      <xdr:nvSpPr>
        <xdr:cNvPr id="816" name="楕円 815"/>
        <xdr:cNvSpPr/>
      </xdr:nvSpPr>
      <xdr:spPr>
        <a:xfrm>
          <a:off x="21272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140970</xdr:rowOff>
    </xdr:from>
    <xdr:ext cx="467360" cy="259080"/>
    <xdr:sp macro="" textlink="">
      <xdr:nvSpPr>
        <xdr:cNvPr id="817" name="テキスト ボックス 816"/>
        <xdr:cNvSpPr txBox="1"/>
      </xdr:nvSpPr>
      <xdr:spPr>
        <a:xfrm>
          <a:off x="21088350" y="9570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26670</xdr:rowOff>
    </xdr:from>
    <xdr:to>
      <xdr:col>107</xdr:col>
      <xdr:colOff>101600</xdr:colOff>
      <xdr:row>57</xdr:row>
      <xdr:rowOff>128270</xdr:rowOff>
    </xdr:to>
    <xdr:sp macro="" textlink="">
      <xdr:nvSpPr>
        <xdr:cNvPr id="818" name="楕円 817"/>
        <xdr:cNvSpPr/>
      </xdr:nvSpPr>
      <xdr:spPr>
        <a:xfrm>
          <a:off x="203835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144780</xdr:rowOff>
    </xdr:from>
    <xdr:ext cx="467360" cy="256540"/>
    <xdr:sp macro="" textlink="">
      <xdr:nvSpPr>
        <xdr:cNvPr id="819" name="テキスト ボックス 818"/>
        <xdr:cNvSpPr txBox="1"/>
      </xdr:nvSpPr>
      <xdr:spPr>
        <a:xfrm>
          <a:off x="20199350" y="9574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30480</xdr:rowOff>
    </xdr:from>
    <xdr:to>
      <xdr:col>102</xdr:col>
      <xdr:colOff>165100</xdr:colOff>
      <xdr:row>57</xdr:row>
      <xdr:rowOff>132080</xdr:rowOff>
    </xdr:to>
    <xdr:sp macro="" textlink="">
      <xdr:nvSpPr>
        <xdr:cNvPr id="820" name="楕円 819"/>
        <xdr:cNvSpPr/>
      </xdr:nvSpPr>
      <xdr:spPr>
        <a:xfrm>
          <a:off x="19494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148590</xdr:rowOff>
    </xdr:from>
    <xdr:ext cx="467360" cy="259080"/>
    <xdr:sp macro="" textlink="">
      <xdr:nvSpPr>
        <xdr:cNvPr id="821" name="テキスト ボックス 820"/>
        <xdr:cNvSpPr txBox="1"/>
      </xdr:nvSpPr>
      <xdr:spPr>
        <a:xfrm>
          <a:off x="19310350" y="9578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147955</xdr:rowOff>
    </xdr:from>
    <xdr:to>
      <xdr:col>98</xdr:col>
      <xdr:colOff>38100</xdr:colOff>
      <xdr:row>57</xdr:row>
      <xdr:rowOff>78105</xdr:rowOff>
    </xdr:to>
    <xdr:sp macro="" textlink="">
      <xdr:nvSpPr>
        <xdr:cNvPr id="822" name="楕円 821"/>
        <xdr:cNvSpPr/>
      </xdr:nvSpPr>
      <xdr:spPr>
        <a:xfrm>
          <a:off x="18605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94615</xdr:rowOff>
    </xdr:from>
    <xdr:ext cx="467360" cy="259080"/>
    <xdr:sp macro="" textlink="">
      <xdr:nvSpPr>
        <xdr:cNvPr id="823" name="テキスト ボックス 822"/>
        <xdr:cNvSpPr txBox="1"/>
      </xdr:nvSpPr>
      <xdr:spPr>
        <a:xfrm>
          <a:off x="18421350" y="95243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32" name="テキスト ボックス 831"/>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6380" cy="256540"/>
    <xdr:sp macro="" textlink="">
      <xdr:nvSpPr>
        <xdr:cNvPr id="834" name="テキスト ボックス 833"/>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xdr:cNvCxnSpPr/>
      </xdr:nvCxnSpPr>
      <xdr:spPr>
        <a:xfrm>
          <a:off x="18288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168910</xdr:rowOff>
    </xdr:from>
    <xdr:ext cx="531495" cy="256540"/>
    <xdr:sp macro="" textlink="">
      <xdr:nvSpPr>
        <xdr:cNvPr id="836" name="テキスト ボックス 835"/>
        <xdr:cNvSpPr txBox="1"/>
      </xdr:nvSpPr>
      <xdr:spPr>
        <a:xfrm>
          <a:off x="17756505" y="135420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xdr:cNvCxnSpPr/>
      </xdr:nvCxnSpPr>
      <xdr:spPr>
        <a:xfrm>
          <a:off x="18288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54610</xdr:rowOff>
    </xdr:from>
    <xdr:ext cx="531495" cy="256540"/>
    <xdr:sp macro="" textlink="">
      <xdr:nvSpPr>
        <xdr:cNvPr id="838" name="テキスト ボックス 837"/>
        <xdr:cNvSpPr txBox="1"/>
      </xdr:nvSpPr>
      <xdr:spPr>
        <a:xfrm>
          <a:off x="17756505" y="13256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xdr:cNvCxnSpPr/>
      </xdr:nvCxnSpPr>
      <xdr:spPr>
        <a:xfrm>
          <a:off x="18288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111760</xdr:rowOff>
    </xdr:from>
    <xdr:ext cx="531495" cy="256540"/>
    <xdr:sp macro="" textlink="">
      <xdr:nvSpPr>
        <xdr:cNvPr id="840" name="テキスト ボックス 839"/>
        <xdr:cNvSpPr txBox="1"/>
      </xdr:nvSpPr>
      <xdr:spPr>
        <a:xfrm>
          <a:off x="17756505" y="12970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6540"/>
    <xdr:sp macro="" textlink="">
      <xdr:nvSpPr>
        <xdr:cNvPr id="842" name="テキスト ボックス 841"/>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xdr:cNvCxnSpPr/>
      </xdr:nvCxnSpPr>
      <xdr:spPr>
        <a:xfrm>
          <a:off x="18288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54610</xdr:rowOff>
    </xdr:from>
    <xdr:ext cx="531495" cy="256540"/>
    <xdr:sp macro="" textlink="">
      <xdr:nvSpPr>
        <xdr:cNvPr id="844" name="テキスト ボックス 843"/>
        <xdr:cNvSpPr txBox="1"/>
      </xdr:nvSpPr>
      <xdr:spPr>
        <a:xfrm>
          <a:off x="17756505" y="123990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xdr:cNvCxnSpPr/>
      </xdr:nvCxnSpPr>
      <xdr:spPr>
        <a:xfrm>
          <a:off x="18288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70</xdr:row>
      <xdr:rowOff>111760</xdr:rowOff>
    </xdr:from>
    <xdr:ext cx="531495" cy="256540"/>
    <xdr:sp macro="" textlink="">
      <xdr:nvSpPr>
        <xdr:cNvPr id="846" name="テキスト ボックス 845"/>
        <xdr:cNvSpPr txBox="1"/>
      </xdr:nvSpPr>
      <xdr:spPr>
        <a:xfrm>
          <a:off x="17756505" y="12113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xdr:cNvCxnSpPr/>
      </xdr:nvCxnSpPr>
      <xdr:spPr>
        <a:xfrm>
          <a:off x="18288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68</xdr:row>
      <xdr:rowOff>168910</xdr:rowOff>
    </xdr:from>
    <xdr:ext cx="531495" cy="256540"/>
    <xdr:sp macro="" textlink="">
      <xdr:nvSpPr>
        <xdr:cNvPr id="848" name="テキスト ボックス 847"/>
        <xdr:cNvSpPr txBox="1"/>
      </xdr:nvSpPr>
      <xdr:spPr>
        <a:xfrm>
          <a:off x="17756505" y="11827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6540"/>
    <xdr:sp macro="" textlink="">
      <xdr:nvSpPr>
        <xdr:cNvPr id="850" name="テキスト ボックス 849"/>
        <xdr:cNvSpPr txBox="1"/>
      </xdr:nvSpPr>
      <xdr:spPr>
        <a:xfrm>
          <a:off x="17756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139700</xdr:rowOff>
    </xdr:from>
    <xdr:to>
      <xdr:col>116</xdr:col>
      <xdr:colOff>62865</xdr:colOff>
      <xdr:row>79</xdr:row>
      <xdr:rowOff>3175</xdr:rowOff>
    </xdr:to>
    <xdr:cxnSp macro="">
      <xdr:nvCxnSpPr>
        <xdr:cNvPr id="852" name="直線コネクタ 851"/>
        <xdr:cNvCxnSpPr/>
      </xdr:nvCxnSpPr>
      <xdr:spPr>
        <a:xfrm flipV="1">
          <a:off x="22159595" y="1214120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7620</xdr:rowOff>
    </xdr:from>
    <xdr:ext cx="534670" cy="256540"/>
    <xdr:sp macro="" textlink="">
      <xdr:nvSpPr>
        <xdr:cNvPr id="853" name="繰出金最小値テキスト"/>
        <xdr:cNvSpPr txBox="1"/>
      </xdr:nvSpPr>
      <xdr:spPr>
        <a:xfrm>
          <a:off x="22212300" y="135521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14,767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3175</xdr:rowOff>
    </xdr:from>
    <xdr:to>
      <xdr:col>116</xdr:col>
      <xdr:colOff>152400</xdr:colOff>
      <xdr:row>79</xdr:row>
      <xdr:rowOff>3175</xdr:rowOff>
    </xdr:to>
    <xdr:cxnSp macro="">
      <xdr:nvCxnSpPr>
        <xdr:cNvPr id="854" name="直線コネクタ 853"/>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86360</xdr:rowOff>
    </xdr:from>
    <xdr:ext cx="534670" cy="256540"/>
    <xdr:sp macro="" textlink="">
      <xdr:nvSpPr>
        <xdr:cNvPr id="855" name="繰出金最大値テキスト"/>
        <xdr:cNvSpPr txBox="1"/>
      </xdr:nvSpPr>
      <xdr:spPr>
        <a:xfrm>
          <a:off x="22212300" y="119164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63,998</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139700</xdr:rowOff>
    </xdr:from>
    <xdr:to>
      <xdr:col>116</xdr:col>
      <xdr:colOff>152400</xdr:colOff>
      <xdr:row>70</xdr:row>
      <xdr:rowOff>139700</xdr:rowOff>
    </xdr:to>
    <xdr:cxnSp macro="">
      <xdr:nvCxnSpPr>
        <xdr:cNvPr id="856" name="直線コネクタ 855"/>
        <xdr:cNvCxnSpPr/>
      </xdr:nvCxnSpPr>
      <xdr:spPr>
        <a:xfrm>
          <a:off x="22072600" y="1214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87630</xdr:rowOff>
    </xdr:from>
    <xdr:to>
      <xdr:col>116</xdr:col>
      <xdr:colOff>63500</xdr:colOff>
      <xdr:row>73</xdr:row>
      <xdr:rowOff>93345</xdr:rowOff>
    </xdr:to>
    <xdr:cxnSp macro="">
      <xdr:nvCxnSpPr>
        <xdr:cNvPr id="857" name="直線コネクタ 856"/>
        <xdr:cNvCxnSpPr/>
      </xdr:nvCxnSpPr>
      <xdr:spPr>
        <a:xfrm>
          <a:off x="21323300" y="1260348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6350</xdr:rowOff>
    </xdr:from>
    <xdr:ext cx="534670" cy="256540"/>
    <xdr:sp macro="" textlink="">
      <xdr:nvSpPr>
        <xdr:cNvPr id="858" name="繰出金平均値テキスト"/>
        <xdr:cNvSpPr txBox="1"/>
      </xdr:nvSpPr>
      <xdr:spPr>
        <a:xfrm>
          <a:off x="22212300" y="128651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27305</xdr:rowOff>
    </xdr:from>
    <xdr:to>
      <xdr:col>116</xdr:col>
      <xdr:colOff>114300</xdr:colOff>
      <xdr:row>75</xdr:row>
      <xdr:rowOff>128905</xdr:rowOff>
    </xdr:to>
    <xdr:sp macro="" textlink="">
      <xdr:nvSpPr>
        <xdr:cNvPr id="859" name="フローチャート: 判断 858"/>
        <xdr:cNvSpPr/>
      </xdr:nvSpPr>
      <xdr:spPr>
        <a:xfrm>
          <a:off x="221107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125730</xdr:rowOff>
    </xdr:from>
    <xdr:to>
      <xdr:col>111</xdr:col>
      <xdr:colOff>177800</xdr:colOff>
      <xdr:row>73</xdr:row>
      <xdr:rowOff>87630</xdr:rowOff>
    </xdr:to>
    <xdr:cxnSp macro="">
      <xdr:nvCxnSpPr>
        <xdr:cNvPr id="860" name="直線コネクタ 859"/>
        <xdr:cNvCxnSpPr/>
      </xdr:nvCxnSpPr>
      <xdr:spPr>
        <a:xfrm>
          <a:off x="20434300" y="1247013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12700</xdr:rowOff>
    </xdr:from>
    <xdr:to>
      <xdr:col>112</xdr:col>
      <xdr:colOff>38100</xdr:colOff>
      <xdr:row>74</xdr:row>
      <xdr:rowOff>114300</xdr:rowOff>
    </xdr:to>
    <xdr:sp macro="" textlink="">
      <xdr:nvSpPr>
        <xdr:cNvPr id="861" name="フローチャート: 判断 860"/>
        <xdr:cNvSpPr/>
      </xdr:nvSpPr>
      <xdr:spPr>
        <a:xfrm>
          <a:off x="21272500" y="127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105410</xdr:rowOff>
    </xdr:from>
    <xdr:ext cx="532130" cy="259080"/>
    <xdr:sp macro="" textlink="">
      <xdr:nvSpPr>
        <xdr:cNvPr id="862" name="テキスト ボックス 861"/>
        <xdr:cNvSpPr txBox="1"/>
      </xdr:nvSpPr>
      <xdr:spPr>
        <a:xfrm>
          <a:off x="21055965" y="12792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125730</xdr:rowOff>
    </xdr:from>
    <xdr:to>
      <xdr:col>107</xdr:col>
      <xdr:colOff>50800</xdr:colOff>
      <xdr:row>73</xdr:row>
      <xdr:rowOff>0</xdr:rowOff>
    </xdr:to>
    <xdr:cxnSp macro="">
      <xdr:nvCxnSpPr>
        <xdr:cNvPr id="863" name="直線コネクタ 862"/>
        <xdr:cNvCxnSpPr/>
      </xdr:nvCxnSpPr>
      <xdr:spPr>
        <a:xfrm flipV="1">
          <a:off x="19545300" y="124701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15875</xdr:rowOff>
    </xdr:from>
    <xdr:to>
      <xdr:col>107</xdr:col>
      <xdr:colOff>101600</xdr:colOff>
      <xdr:row>73</xdr:row>
      <xdr:rowOff>117475</xdr:rowOff>
    </xdr:to>
    <xdr:sp macro="" textlink="">
      <xdr:nvSpPr>
        <xdr:cNvPr id="864" name="フローチャート: 判断 863"/>
        <xdr:cNvSpPr/>
      </xdr:nvSpPr>
      <xdr:spPr>
        <a:xfrm>
          <a:off x="20383500" y="1253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109220</xdr:rowOff>
    </xdr:from>
    <xdr:ext cx="532130" cy="256540"/>
    <xdr:sp macro="" textlink="">
      <xdr:nvSpPr>
        <xdr:cNvPr id="865" name="テキスト ボックス 864"/>
        <xdr:cNvSpPr txBox="1"/>
      </xdr:nvSpPr>
      <xdr:spPr>
        <a:xfrm>
          <a:off x="20166965" y="126250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0</xdr:rowOff>
    </xdr:from>
    <xdr:to>
      <xdr:col>102</xdr:col>
      <xdr:colOff>114300</xdr:colOff>
      <xdr:row>73</xdr:row>
      <xdr:rowOff>40640</xdr:rowOff>
    </xdr:to>
    <xdr:cxnSp macro="">
      <xdr:nvCxnSpPr>
        <xdr:cNvPr id="866" name="直線コネクタ 865"/>
        <xdr:cNvCxnSpPr/>
      </xdr:nvCxnSpPr>
      <xdr:spPr>
        <a:xfrm flipV="1">
          <a:off x="18656300" y="125158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12065</xdr:rowOff>
    </xdr:from>
    <xdr:to>
      <xdr:col>102</xdr:col>
      <xdr:colOff>165100</xdr:colOff>
      <xdr:row>73</xdr:row>
      <xdr:rowOff>113665</xdr:rowOff>
    </xdr:to>
    <xdr:sp macro="" textlink="">
      <xdr:nvSpPr>
        <xdr:cNvPr id="867" name="フローチャート: 判断 866"/>
        <xdr:cNvSpPr/>
      </xdr:nvSpPr>
      <xdr:spPr>
        <a:xfrm>
          <a:off x="19494500" y="1252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104775</xdr:rowOff>
    </xdr:from>
    <xdr:ext cx="532130" cy="259080"/>
    <xdr:sp macro="" textlink="">
      <xdr:nvSpPr>
        <xdr:cNvPr id="868" name="テキスト ボックス 867"/>
        <xdr:cNvSpPr txBox="1"/>
      </xdr:nvSpPr>
      <xdr:spPr>
        <a:xfrm>
          <a:off x="19277965" y="126206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72</xdr:row>
      <xdr:rowOff>141605</xdr:rowOff>
    </xdr:from>
    <xdr:to>
      <xdr:col>98</xdr:col>
      <xdr:colOff>38100</xdr:colOff>
      <xdr:row>73</xdr:row>
      <xdr:rowOff>71755</xdr:rowOff>
    </xdr:to>
    <xdr:sp macro="" textlink="">
      <xdr:nvSpPr>
        <xdr:cNvPr id="869" name="フローチャート: 判断 868"/>
        <xdr:cNvSpPr/>
      </xdr:nvSpPr>
      <xdr:spPr>
        <a:xfrm>
          <a:off x="18605500" y="1248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88265</xdr:rowOff>
    </xdr:from>
    <xdr:ext cx="532130" cy="256540"/>
    <xdr:sp macro="" textlink="">
      <xdr:nvSpPr>
        <xdr:cNvPr id="870" name="テキスト ボックス 869"/>
        <xdr:cNvSpPr txBox="1"/>
      </xdr:nvSpPr>
      <xdr:spPr>
        <a:xfrm>
          <a:off x="18388965" y="122612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1" name="テキスト ボックス 87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2" name="テキスト ボックス 87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3" name="テキスト ボックス 87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4" name="テキスト ボックス 87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5" name="テキスト ボックス 87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42545</xdr:rowOff>
    </xdr:from>
    <xdr:to>
      <xdr:col>116</xdr:col>
      <xdr:colOff>114300</xdr:colOff>
      <xdr:row>73</xdr:row>
      <xdr:rowOff>144145</xdr:rowOff>
    </xdr:to>
    <xdr:sp macro="" textlink="">
      <xdr:nvSpPr>
        <xdr:cNvPr id="876" name="楕円 875"/>
        <xdr:cNvSpPr/>
      </xdr:nvSpPr>
      <xdr:spPr>
        <a:xfrm>
          <a:off x="22110700" y="125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65405</xdr:rowOff>
    </xdr:from>
    <xdr:ext cx="534670" cy="256540"/>
    <xdr:sp macro="" textlink="">
      <xdr:nvSpPr>
        <xdr:cNvPr id="877" name="繰出金該当値テキスト"/>
        <xdr:cNvSpPr txBox="1"/>
      </xdr:nvSpPr>
      <xdr:spPr>
        <a:xfrm>
          <a:off x="22212300" y="124098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36830</xdr:rowOff>
    </xdr:from>
    <xdr:to>
      <xdr:col>112</xdr:col>
      <xdr:colOff>38100</xdr:colOff>
      <xdr:row>73</xdr:row>
      <xdr:rowOff>138430</xdr:rowOff>
    </xdr:to>
    <xdr:sp macro="" textlink="">
      <xdr:nvSpPr>
        <xdr:cNvPr id="878" name="楕円 877"/>
        <xdr:cNvSpPr/>
      </xdr:nvSpPr>
      <xdr:spPr>
        <a:xfrm>
          <a:off x="21272500" y="125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154940</xdr:rowOff>
    </xdr:from>
    <xdr:ext cx="532130" cy="256540"/>
    <xdr:sp macro="" textlink="">
      <xdr:nvSpPr>
        <xdr:cNvPr id="879" name="テキスト ボックス 878"/>
        <xdr:cNvSpPr txBox="1"/>
      </xdr:nvSpPr>
      <xdr:spPr>
        <a:xfrm>
          <a:off x="21055965" y="123278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47,819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74930</xdr:rowOff>
    </xdr:from>
    <xdr:to>
      <xdr:col>107</xdr:col>
      <xdr:colOff>101600</xdr:colOff>
      <xdr:row>73</xdr:row>
      <xdr:rowOff>5080</xdr:rowOff>
    </xdr:to>
    <xdr:sp macro="" textlink="">
      <xdr:nvSpPr>
        <xdr:cNvPr id="880" name="楕円 879"/>
        <xdr:cNvSpPr/>
      </xdr:nvSpPr>
      <xdr:spPr>
        <a:xfrm>
          <a:off x="20383500" y="124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21590</xdr:rowOff>
    </xdr:from>
    <xdr:ext cx="532130" cy="259080"/>
    <xdr:sp macro="" textlink="">
      <xdr:nvSpPr>
        <xdr:cNvPr id="881" name="テキスト ボックス 880"/>
        <xdr:cNvSpPr txBox="1"/>
      </xdr:nvSpPr>
      <xdr:spPr>
        <a:xfrm>
          <a:off x="20166965" y="121945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52,499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120650</xdr:rowOff>
    </xdr:from>
    <xdr:to>
      <xdr:col>102</xdr:col>
      <xdr:colOff>165100</xdr:colOff>
      <xdr:row>73</xdr:row>
      <xdr:rowOff>50800</xdr:rowOff>
    </xdr:to>
    <xdr:sp macro="" textlink="">
      <xdr:nvSpPr>
        <xdr:cNvPr id="882" name="楕円 881"/>
        <xdr:cNvSpPr/>
      </xdr:nvSpPr>
      <xdr:spPr>
        <a:xfrm>
          <a:off x="19494500" y="124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67310</xdr:rowOff>
    </xdr:from>
    <xdr:ext cx="532130" cy="259080"/>
    <xdr:sp macro="" textlink="">
      <xdr:nvSpPr>
        <xdr:cNvPr id="883" name="テキスト ボックス 882"/>
        <xdr:cNvSpPr txBox="1"/>
      </xdr:nvSpPr>
      <xdr:spPr>
        <a:xfrm>
          <a:off x="19277965" y="122402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161290</xdr:rowOff>
    </xdr:from>
    <xdr:to>
      <xdr:col>98</xdr:col>
      <xdr:colOff>38100</xdr:colOff>
      <xdr:row>73</xdr:row>
      <xdr:rowOff>91440</xdr:rowOff>
    </xdr:to>
    <xdr:sp macro="" textlink="">
      <xdr:nvSpPr>
        <xdr:cNvPr id="884" name="楕円 883"/>
        <xdr:cNvSpPr/>
      </xdr:nvSpPr>
      <xdr:spPr>
        <a:xfrm>
          <a:off x="18605500" y="125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82550</xdr:rowOff>
    </xdr:from>
    <xdr:ext cx="532130" cy="259080"/>
    <xdr:sp macro="" textlink="">
      <xdr:nvSpPr>
        <xdr:cNvPr id="885" name="テキスト ボックス 884"/>
        <xdr:cNvSpPr txBox="1"/>
      </xdr:nvSpPr>
      <xdr:spPr>
        <a:xfrm>
          <a:off x="18388965" y="125984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94" name="テキスト ボックス 893"/>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897" name="テキスト ボックス 896"/>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899" name="テキスト ボックス 898"/>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1" name="直線コネクタ 90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11" name="テキスト ボックス 910"/>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14" name="テキスト ボックス 913"/>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17" name="テキスト ボックス 916"/>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19" name="テキスト ボックス 918"/>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0" name="テキスト ボックス 91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1" name="テキスト ボックス 92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2" name="テキスト ボックス 92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3" name="テキスト ボックス 92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4" name="テキスト ボックス 92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28" name="テキスト ボックス 927"/>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30" name="テキスト ボックス 929"/>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32" name="テキスト ボックス 931"/>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34" name="テキスト ボックス 933"/>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歳出決算総額に対する市民1人あたりコストは、512,352円となっている。</a:t>
          </a:r>
        </a:p>
        <a:p>
          <a:r>
            <a:rPr kumimoji="1" lang="ja-JP" altLang="en-US" sz="1300">
              <a:solidFill>
                <a:schemeClr val="tx1"/>
              </a:solidFill>
              <a:latin typeface="ＭＳ Ｐゴシック"/>
              <a:ea typeface="ＭＳ Ｐゴシック"/>
            </a:rPr>
            <a:t>主な構成項目である人件費では、令和２年度の会計年度任用職員制度の実施に伴い大きく増加しており、類似団体内平均値と比較しても大きく上回っている状態で推移している。本市は広大な行政面積を有し多数点在する公共施設における行政需要に見合う人員配置を行ってきたことが一因と考えられるが、少子高齢化、人口減少社会における事務事業の見直し、公共施設の統廃合等、多面的に検討・実施していく必要がある。</a:t>
          </a:r>
        </a:p>
        <a:p>
          <a:r>
            <a:rPr kumimoji="1" lang="ja-JP" altLang="en-US" sz="1300">
              <a:solidFill>
                <a:schemeClr val="tx1"/>
              </a:solidFill>
              <a:latin typeface="ＭＳ Ｐゴシック"/>
              <a:ea typeface="ＭＳ Ｐゴシック"/>
            </a:rPr>
            <a:t>扶助費については、18歳までの医療費無料化を行っていることや障がい者福祉サービス関連経費、少子高齢化の進展による社会保障関連経費の増加により昨年度に比べ市民一人当たり26,947円増加となっている。</a:t>
          </a:r>
        </a:p>
        <a:p>
          <a:r>
            <a:rPr kumimoji="1" lang="ja-JP" altLang="en-US" sz="1300">
              <a:solidFill>
                <a:schemeClr val="tx1"/>
              </a:solidFill>
              <a:latin typeface="ＭＳ Ｐゴシック"/>
              <a:ea typeface="ＭＳ Ｐゴシック"/>
            </a:rPr>
            <a:t>公債費については、合併特例債の償還額増加等に伴い昨年度に比べ市民一人当たり2,466円増加し類似団体の値を2,761円増加している。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70,785
70,457
279.25
37,732,106
36,266,832
1,297,409
21,442,753
38,279,920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6540"/>
    <xdr:sp macro="" textlink="">
      <xdr:nvSpPr>
        <xdr:cNvPr id="42" name="テキスト ボックス 41"/>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4820" cy="256540"/>
    <xdr:sp macro="" textlink="">
      <xdr:nvSpPr>
        <xdr:cNvPr id="44" name="テキスト ボックス 43"/>
        <xdr:cNvSpPr txBox="1"/>
      </xdr:nvSpPr>
      <xdr:spPr>
        <a:xfrm>
          <a:off x="294640" y="6512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4820" cy="256540"/>
    <xdr:sp macro="" textlink="">
      <xdr:nvSpPr>
        <xdr:cNvPr id="46" name="テキスト ボックス 45"/>
        <xdr:cNvSpPr txBox="1"/>
      </xdr:nvSpPr>
      <xdr:spPr>
        <a:xfrm>
          <a:off x="294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4820" cy="256540"/>
    <xdr:sp macro="" textlink="">
      <xdr:nvSpPr>
        <xdr:cNvPr id="48" name="テキスト ボックス 47"/>
        <xdr:cNvSpPr txBox="1"/>
      </xdr:nvSpPr>
      <xdr:spPr>
        <a:xfrm>
          <a:off x="294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4820" cy="256540"/>
    <xdr:sp macro="" textlink="">
      <xdr:nvSpPr>
        <xdr:cNvPr id="50" name="テキスト ボックス 49"/>
        <xdr:cNvSpPr txBox="1"/>
      </xdr:nvSpPr>
      <xdr:spPr>
        <a:xfrm>
          <a:off x="294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820" cy="256540"/>
    <xdr:sp macro="" textlink="">
      <xdr:nvSpPr>
        <xdr:cNvPr id="52" name="テキスト ボックス 51"/>
        <xdr:cNvSpPr txBox="1"/>
      </xdr:nvSpPr>
      <xdr:spPr>
        <a:xfrm>
          <a:off x="294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130810</xdr:rowOff>
    </xdr:to>
    <xdr:cxnSp macro="">
      <xdr:nvCxnSpPr>
        <xdr:cNvPr id="54" name="直線コネクタ 53"/>
        <xdr:cNvCxnSpPr/>
      </xdr:nvCxnSpPr>
      <xdr:spPr>
        <a:xfrm flipV="1">
          <a:off x="4633595" y="5591810"/>
          <a:ext cx="1270" cy="1054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134620</xdr:rowOff>
    </xdr:from>
    <xdr:ext cx="469900" cy="256540"/>
    <xdr:sp macro="" textlink="">
      <xdr:nvSpPr>
        <xdr:cNvPr id="55" name="議会費最小値テキスト"/>
        <xdr:cNvSpPr txBox="1"/>
      </xdr:nvSpPr>
      <xdr:spPr>
        <a:xfrm>
          <a:off x="4686300" y="6649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130810</xdr:rowOff>
    </xdr:from>
    <xdr:to>
      <xdr:col>24</xdr:col>
      <xdr:colOff>152400</xdr:colOff>
      <xdr:row>38</xdr:row>
      <xdr:rowOff>130810</xdr:rowOff>
    </xdr:to>
    <xdr:cxnSp macro="">
      <xdr:nvCxnSpPr>
        <xdr:cNvPr id="56" name="直線コネクタ 55"/>
        <xdr:cNvCxnSpPr/>
      </xdr:nvCxnSpPr>
      <xdr:spPr>
        <a:xfrm>
          <a:off x="4546600" y="664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52070</xdr:rowOff>
    </xdr:from>
    <xdr:ext cx="469900" cy="256540"/>
    <xdr:sp macro="" textlink="">
      <xdr:nvSpPr>
        <xdr:cNvPr id="57" name="議会費最大値テキスト"/>
        <xdr:cNvSpPr txBox="1"/>
      </xdr:nvSpPr>
      <xdr:spPr>
        <a:xfrm>
          <a:off x="4686300" y="53670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4,325</a:t>
          </a:r>
          <a:endParaRPr kumimoji="1" lang="ja-JP" altLang="en-US" sz="1000" b="1">
            <a:latin typeface="ＭＳ Ｐゴシック"/>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34925</xdr:rowOff>
    </xdr:from>
    <xdr:to>
      <xdr:col>24</xdr:col>
      <xdr:colOff>63500</xdr:colOff>
      <xdr:row>33</xdr:row>
      <xdr:rowOff>36195</xdr:rowOff>
    </xdr:to>
    <xdr:cxnSp macro="">
      <xdr:nvCxnSpPr>
        <xdr:cNvPr id="59" name="直線コネクタ 58"/>
        <xdr:cNvCxnSpPr/>
      </xdr:nvCxnSpPr>
      <xdr:spPr>
        <a:xfrm>
          <a:off x="3797300" y="56927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46355</xdr:rowOff>
    </xdr:from>
    <xdr:ext cx="469900" cy="259080"/>
    <xdr:sp macro="" textlink="">
      <xdr:nvSpPr>
        <xdr:cNvPr id="60" name="議会費平均値テキスト"/>
        <xdr:cNvSpPr txBox="1"/>
      </xdr:nvSpPr>
      <xdr:spPr>
        <a:xfrm>
          <a:off x="4686300" y="604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67945</xdr:rowOff>
    </xdr:from>
    <xdr:to>
      <xdr:col>24</xdr:col>
      <xdr:colOff>114300</xdr:colOff>
      <xdr:row>35</xdr:row>
      <xdr:rowOff>169545</xdr:rowOff>
    </xdr:to>
    <xdr:sp macro="" textlink="">
      <xdr:nvSpPr>
        <xdr:cNvPr id="61" name="フローチャート: 判断 60"/>
        <xdr:cNvSpPr/>
      </xdr:nvSpPr>
      <xdr:spPr>
        <a:xfrm>
          <a:off x="45847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34925</xdr:rowOff>
    </xdr:from>
    <xdr:to>
      <xdr:col>19</xdr:col>
      <xdr:colOff>177800</xdr:colOff>
      <xdr:row>33</xdr:row>
      <xdr:rowOff>93345</xdr:rowOff>
    </xdr:to>
    <xdr:cxnSp macro="">
      <xdr:nvCxnSpPr>
        <xdr:cNvPr id="62" name="直線コネクタ 61"/>
        <xdr:cNvCxnSpPr/>
      </xdr:nvCxnSpPr>
      <xdr:spPr>
        <a:xfrm flipV="1">
          <a:off x="2908300" y="569277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141605</xdr:rowOff>
    </xdr:from>
    <xdr:to>
      <xdr:col>20</xdr:col>
      <xdr:colOff>38100</xdr:colOff>
      <xdr:row>35</xdr:row>
      <xdr:rowOff>71755</xdr:rowOff>
    </xdr:to>
    <xdr:sp macro="" textlink="">
      <xdr:nvSpPr>
        <xdr:cNvPr id="63" name="フローチャート: 判断 62"/>
        <xdr:cNvSpPr/>
      </xdr:nvSpPr>
      <xdr:spPr>
        <a:xfrm>
          <a:off x="374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63500</xdr:rowOff>
    </xdr:from>
    <xdr:ext cx="467360" cy="256540"/>
    <xdr:sp macro="" textlink="">
      <xdr:nvSpPr>
        <xdr:cNvPr id="64" name="テキスト ボックス 63"/>
        <xdr:cNvSpPr txBox="1"/>
      </xdr:nvSpPr>
      <xdr:spPr>
        <a:xfrm>
          <a:off x="3562350" y="60642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38735</xdr:rowOff>
    </xdr:from>
    <xdr:to>
      <xdr:col>15</xdr:col>
      <xdr:colOff>50800</xdr:colOff>
      <xdr:row>33</xdr:row>
      <xdr:rowOff>93345</xdr:rowOff>
    </xdr:to>
    <xdr:cxnSp macro="">
      <xdr:nvCxnSpPr>
        <xdr:cNvPr id="65" name="直線コネクタ 64"/>
        <xdr:cNvCxnSpPr/>
      </xdr:nvCxnSpPr>
      <xdr:spPr>
        <a:xfrm>
          <a:off x="2019300" y="56965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94615</xdr:rowOff>
    </xdr:from>
    <xdr:to>
      <xdr:col>15</xdr:col>
      <xdr:colOff>101600</xdr:colOff>
      <xdr:row>35</xdr:row>
      <xdr:rowOff>24765</xdr:rowOff>
    </xdr:to>
    <xdr:sp macro="" textlink="">
      <xdr:nvSpPr>
        <xdr:cNvPr id="66" name="フローチャート: 判断 65"/>
        <xdr:cNvSpPr/>
      </xdr:nvSpPr>
      <xdr:spPr>
        <a:xfrm>
          <a:off x="2857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15875</xdr:rowOff>
    </xdr:from>
    <xdr:ext cx="467360" cy="259080"/>
    <xdr:sp macro="" textlink="">
      <xdr:nvSpPr>
        <xdr:cNvPr id="67" name="テキスト ボックス 66"/>
        <xdr:cNvSpPr txBox="1"/>
      </xdr:nvSpPr>
      <xdr:spPr>
        <a:xfrm>
          <a:off x="2673350" y="6016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38735</xdr:rowOff>
    </xdr:from>
    <xdr:to>
      <xdr:col>10</xdr:col>
      <xdr:colOff>114300</xdr:colOff>
      <xdr:row>33</xdr:row>
      <xdr:rowOff>116840</xdr:rowOff>
    </xdr:to>
    <xdr:cxnSp macro="">
      <xdr:nvCxnSpPr>
        <xdr:cNvPr id="68" name="直線コネクタ 67"/>
        <xdr:cNvCxnSpPr/>
      </xdr:nvCxnSpPr>
      <xdr:spPr>
        <a:xfrm flipV="1">
          <a:off x="1130300" y="569658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83820</xdr:rowOff>
    </xdr:from>
    <xdr:to>
      <xdr:col>10</xdr:col>
      <xdr:colOff>165100</xdr:colOff>
      <xdr:row>35</xdr:row>
      <xdr:rowOff>13970</xdr:rowOff>
    </xdr:to>
    <xdr:sp macro="" textlink="">
      <xdr:nvSpPr>
        <xdr:cNvPr id="69" name="フローチャート: 判断 68"/>
        <xdr:cNvSpPr/>
      </xdr:nvSpPr>
      <xdr:spPr>
        <a:xfrm>
          <a:off x="1968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5080</xdr:rowOff>
    </xdr:from>
    <xdr:ext cx="467360" cy="259080"/>
    <xdr:sp macro="" textlink="">
      <xdr:nvSpPr>
        <xdr:cNvPr id="70" name="テキスト ボックス 69"/>
        <xdr:cNvSpPr txBox="1"/>
      </xdr:nvSpPr>
      <xdr:spPr>
        <a:xfrm>
          <a:off x="1784350" y="6005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71755</xdr:rowOff>
    </xdr:from>
    <xdr:to>
      <xdr:col>6</xdr:col>
      <xdr:colOff>38100</xdr:colOff>
      <xdr:row>35</xdr:row>
      <xdr:rowOff>1905</xdr:rowOff>
    </xdr:to>
    <xdr:sp macro="" textlink="">
      <xdr:nvSpPr>
        <xdr:cNvPr id="71" name="フローチャート: 判断 70"/>
        <xdr:cNvSpPr/>
      </xdr:nvSpPr>
      <xdr:spPr>
        <a:xfrm>
          <a:off x="1079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164465</xdr:rowOff>
    </xdr:from>
    <xdr:ext cx="467360" cy="259080"/>
    <xdr:sp macro="" textlink="">
      <xdr:nvSpPr>
        <xdr:cNvPr id="72" name="テキスト ボックス 71"/>
        <xdr:cNvSpPr txBox="1"/>
      </xdr:nvSpPr>
      <xdr:spPr>
        <a:xfrm>
          <a:off x="895350" y="5993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156845</xdr:rowOff>
    </xdr:from>
    <xdr:to>
      <xdr:col>24</xdr:col>
      <xdr:colOff>114300</xdr:colOff>
      <xdr:row>33</xdr:row>
      <xdr:rowOff>86995</xdr:rowOff>
    </xdr:to>
    <xdr:sp macro="" textlink="">
      <xdr:nvSpPr>
        <xdr:cNvPr id="78" name="楕円 77"/>
        <xdr:cNvSpPr/>
      </xdr:nvSpPr>
      <xdr:spPr>
        <a:xfrm>
          <a:off x="4584700" y="56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71755</xdr:rowOff>
    </xdr:from>
    <xdr:ext cx="469900" cy="259080"/>
    <xdr:sp macro="" textlink="">
      <xdr:nvSpPr>
        <xdr:cNvPr id="79" name="議会費該当値テキスト"/>
        <xdr:cNvSpPr txBox="1"/>
      </xdr:nvSpPr>
      <xdr:spPr>
        <a:xfrm>
          <a:off x="4686300" y="5558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155575</xdr:rowOff>
    </xdr:from>
    <xdr:to>
      <xdr:col>20</xdr:col>
      <xdr:colOff>38100</xdr:colOff>
      <xdr:row>33</xdr:row>
      <xdr:rowOff>86360</xdr:rowOff>
    </xdr:to>
    <xdr:sp macro="" textlink="">
      <xdr:nvSpPr>
        <xdr:cNvPr id="80" name="楕円 79"/>
        <xdr:cNvSpPr/>
      </xdr:nvSpPr>
      <xdr:spPr>
        <a:xfrm>
          <a:off x="3746500" y="5641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102235</xdr:rowOff>
    </xdr:from>
    <xdr:ext cx="467360" cy="258445"/>
    <xdr:sp macro="" textlink="">
      <xdr:nvSpPr>
        <xdr:cNvPr id="81" name="テキスト ボックス 80"/>
        <xdr:cNvSpPr txBox="1"/>
      </xdr:nvSpPr>
      <xdr:spPr>
        <a:xfrm>
          <a:off x="3562350" y="54171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42545</xdr:rowOff>
    </xdr:from>
    <xdr:to>
      <xdr:col>15</xdr:col>
      <xdr:colOff>101600</xdr:colOff>
      <xdr:row>33</xdr:row>
      <xdr:rowOff>144145</xdr:rowOff>
    </xdr:to>
    <xdr:sp macro="" textlink="">
      <xdr:nvSpPr>
        <xdr:cNvPr id="82" name="楕円 81"/>
        <xdr:cNvSpPr/>
      </xdr:nvSpPr>
      <xdr:spPr>
        <a:xfrm>
          <a:off x="28575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160655</xdr:rowOff>
    </xdr:from>
    <xdr:ext cx="467360" cy="259080"/>
    <xdr:sp macro="" textlink="">
      <xdr:nvSpPr>
        <xdr:cNvPr id="83" name="テキスト ボックス 82"/>
        <xdr:cNvSpPr txBox="1"/>
      </xdr:nvSpPr>
      <xdr:spPr>
        <a:xfrm>
          <a:off x="2673350" y="54756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159385</xdr:rowOff>
    </xdr:from>
    <xdr:to>
      <xdr:col>10</xdr:col>
      <xdr:colOff>165100</xdr:colOff>
      <xdr:row>33</xdr:row>
      <xdr:rowOff>89535</xdr:rowOff>
    </xdr:to>
    <xdr:sp macro="" textlink="">
      <xdr:nvSpPr>
        <xdr:cNvPr id="84" name="楕円 83"/>
        <xdr:cNvSpPr/>
      </xdr:nvSpPr>
      <xdr:spPr>
        <a:xfrm>
          <a:off x="1968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106045</xdr:rowOff>
    </xdr:from>
    <xdr:ext cx="467360" cy="259080"/>
    <xdr:sp macro="" textlink="">
      <xdr:nvSpPr>
        <xdr:cNvPr id="85" name="テキスト ボックス 84"/>
        <xdr:cNvSpPr txBox="1"/>
      </xdr:nvSpPr>
      <xdr:spPr>
        <a:xfrm>
          <a:off x="1784350" y="5420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66040</xdr:rowOff>
    </xdr:from>
    <xdr:to>
      <xdr:col>6</xdr:col>
      <xdr:colOff>38100</xdr:colOff>
      <xdr:row>33</xdr:row>
      <xdr:rowOff>167640</xdr:rowOff>
    </xdr:to>
    <xdr:sp macro="" textlink="">
      <xdr:nvSpPr>
        <xdr:cNvPr id="86" name="楕円 85"/>
        <xdr:cNvSpPr/>
      </xdr:nvSpPr>
      <xdr:spPr>
        <a:xfrm>
          <a:off x="1079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12700</xdr:rowOff>
    </xdr:from>
    <xdr:ext cx="467360" cy="259080"/>
    <xdr:sp macro="" textlink="">
      <xdr:nvSpPr>
        <xdr:cNvPr id="87" name="テキスト ボックス 86"/>
        <xdr:cNvSpPr txBox="1"/>
      </xdr:nvSpPr>
      <xdr:spPr>
        <a:xfrm>
          <a:off x="895350" y="5499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6" name="テキスト ボックス 95"/>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6380" cy="259080"/>
    <xdr:sp macro="" textlink="">
      <xdr:nvSpPr>
        <xdr:cNvPr id="99" name="テキスト ボックス 98"/>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090" cy="256540"/>
    <xdr:sp macro="" textlink="">
      <xdr:nvSpPr>
        <xdr:cNvPr id="103" name="テキスト ボックス 102"/>
        <xdr:cNvSpPr txBox="1"/>
      </xdr:nvSpPr>
      <xdr:spPr>
        <a:xfrm>
          <a:off x="166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090" cy="259080"/>
    <xdr:sp macro="" textlink="">
      <xdr:nvSpPr>
        <xdr:cNvPr id="105" name="テキスト ボックス 104"/>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090" cy="259080"/>
    <xdr:sp macro="" textlink="">
      <xdr:nvSpPr>
        <xdr:cNvPr id="107" name="テキスト ボックス 106"/>
        <xdr:cNvSpPr txBox="1"/>
      </xdr:nvSpPr>
      <xdr:spPr>
        <a:xfrm>
          <a:off x="166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09" name="テキスト ボックス 108"/>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93345</xdr:rowOff>
    </xdr:from>
    <xdr:to>
      <xdr:col>24</xdr:col>
      <xdr:colOff>62865</xdr:colOff>
      <xdr:row>57</xdr:row>
      <xdr:rowOff>135255</xdr:rowOff>
    </xdr:to>
    <xdr:cxnSp macro="">
      <xdr:nvCxnSpPr>
        <xdr:cNvPr id="111" name="直線コネクタ 110"/>
        <xdr:cNvCxnSpPr/>
      </xdr:nvCxnSpPr>
      <xdr:spPr>
        <a:xfrm flipV="1">
          <a:off x="4633595" y="866584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139065</xdr:rowOff>
    </xdr:from>
    <xdr:ext cx="534670" cy="259080"/>
    <xdr:sp macro="" textlink="">
      <xdr:nvSpPr>
        <xdr:cNvPr id="112" name="総務費最小値テキスト"/>
        <xdr:cNvSpPr txBox="1"/>
      </xdr:nvSpPr>
      <xdr:spPr>
        <a:xfrm>
          <a:off x="4686300" y="9911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33,096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135255</xdr:rowOff>
    </xdr:from>
    <xdr:to>
      <xdr:col>24</xdr:col>
      <xdr:colOff>152400</xdr:colOff>
      <xdr:row>57</xdr:row>
      <xdr:rowOff>135255</xdr:rowOff>
    </xdr:to>
    <xdr:cxnSp macro="">
      <xdr:nvCxnSpPr>
        <xdr:cNvPr id="113" name="直線コネクタ 112"/>
        <xdr:cNvCxnSpPr/>
      </xdr:nvCxnSpPr>
      <xdr:spPr>
        <a:xfrm>
          <a:off x="4546600" y="990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40640</xdr:rowOff>
    </xdr:from>
    <xdr:ext cx="598805" cy="256540"/>
    <xdr:sp macro="" textlink="">
      <xdr:nvSpPr>
        <xdr:cNvPr id="114" name="総務費最大値テキスト"/>
        <xdr:cNvSpPr txBox="1"/>
      </xdr:nvSpPr>
      <xdr:spPr>
        <a:xfrm>
          <a:off x="4686300" y="84416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196,043</a:t>
          </a:r>
          <a:endParaRPr kumimoji="1" lang="ja-JP" altLang="en-US" sz="1000" b="1">
            <a:latin typeface="ＭＳ Ｐゴシック"/>
          </a:endParaRPr>
        </a:p>
      </xdr:txBody>
    </xdr:sp>
    <xdr:clientData/>
  </xdr:oneCellAnchor>
  <xdr:twoCellAnchor>
    <xdr:from>
      <xdr:col>23</xdr:col>
      <xdr:colOff>165100</xdr:colOff>
      <xdr:row>50</xdr:row>
      <xdr:rowOff>93345</xdr:rowOff>
    </xdr:from>
    <xdr:to>
      <xdr:col>24</xdr:col>
      <xdr:colOff>152400</xdr:colOff>
      <xdr:row>50</xdr:row>
      <xdr:rowOff>93345</xdr:rowOff>
    </xdr:to>
    <xdr:cxnSp macro="">
      <xdr:nvCxnSpPr>
        <xdr:cNvPr id="115" name="直線コネクタ 114"/>
        <xdr:cNvCxnSpPr/>
      </xdr:nvCxnSpPr>
      <xdr:spPr>
        <a:xfrm>
          <a:off x="4546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11430</xdr:rowOff>
    </xdr:from>
    <xdr:to>
      <xdr:col>24</xdr:col>
      <xdr:colOff>63500</xdr:colOff>
      <xdr:row>56</xdr:row>
      <xdr:rowOff>55245</xdr:rowOff>
    </xdr:to>
    <xdr:cxnSp macro="">
      <xdr:nvCxnSpPr>
        <xdr:cNvPr id="116" name="直線コネクタ 115"/>
        <xdr:cNvCxnSpPr/>
      </xdr:nvCxnSpPr>
      <xdr:spPr>
        <a:xfrm>
          <a:off x="3797300" y="8926830"/>
          <a:ext cx="838200" cy="729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147320</xdr:rowOff>
    </xdr:from>
    <xdr:ext cx="534670" cy="259080"/>
    <xdr:sp macro="" textlink="">
      <xdr:nvSpPr>
        <xdr:cNvPr id="117" name="総務費平均値テキスト"/>
        <xdr:cNvSpPr txBox="1"/>
      </xdr:nvSpPr>
      <xdr:spPr>
        <a:xfrm>
          <a:off x="4686300" y="9405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18" name="フローチャート: 判断 117"/>
        <xdr:cNvSpPr/>
      </xdr:nvSpPr>
      <xdr:spPr>
        <a:xfrm>
          <a:off x="45847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11430</xdr:rowOff>
    </xdr:from>
    <xdr:to>
      <xdr:col>19</xdr:col>
      <xdr:colOff>177800</xdr:colOff>
      <xdr:row>57</xdr:row>
      <xdr:rowOff>53975</xdr:rowOff>
    </xdr:to>
    <xdr:cxnSp macro="">
      <xdr:nvCxnSpPr>
        <xdr:cNvPr id="119" name="直線コネクタ 118"/>
        <xdr:cNvCxnSpPr/>
      </xdr:nvCxnSpPr>
      <xdr:spPr>
        <a:xfrm flipV="1">
          <a:off x="2908300" y="8926830"/>
          <a:ext cx="889000" cy="899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33655</xdr:rowOff>
    </xdr:from>
    <xdr:to>
      <xdr:col>20</xdr:col>
      <xdr:colOff>38100</xdr:colOff>
      <xdr:row>51</xdr:row>
      <xdr:rowOff>135255</xdr:rowOff>
    </xdr:to>
    <xdr:sp macro="" textlink="">
      <xdr:nvSpPr>
        <xdr:cNvPr id="120" name="フローチャート: 判断 119"/>
        <xdr:cNvSpPr/>
      </xdr:nvSpPr>
      <xdr:spPr>
        <a:xfrm>
          <a:off x="3746500" y="87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49</xdr:row>
      <xdr:rowOff>151765</xdr:rowOff>
    </xdr:from>
    <xdr:ext cx="596265" cy="259080"/>
    <xdr:sp macro="" textlink="">
      <xdr:nvSpPr>
        <xdr:cNvPr id="121" name="テキスト ボックス 120"/>
        <xdr:cNvSpPr txBox="1"/>
      </xdr:nvSpPr>
      <xdr:spPr>
        <a:xfrm>
          <a:off x="3497580" y="85528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136525</xdr:rowOff>
    </xdr:from>
    <xdr:to>
      <xdr:col>15</xdr:col>
      <xdr:colOff>50800</xdr:colOff>
      <xdr:row>57</xdr:row>
      <xdr:rowOff>53975</xdr:rowOff>
    </xdr:to>
    <xdr:cxnSp macro="">
      <xdr:nvCxnSpPr>
        <xdr:cNvPr id="122" name="直線コネクタ 121"/>
        <xdr:cNvCxnSpPr/>
      </xdr:nvCxnSpPr>
      <xdr:spPr>
        <a:xfrm>
          <a:off x="2019300" y="973772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23" name="フローチャート: 判断 122"/>
        <xdr:cNvSpPr/>
      </xdr:nvSpPr>
      <xdr:spPr>
        <a:xfrm>
          <a:off x="2857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98425</xdr:rowOff>
    </xdr:from>
    <xdr:ext cx="532130" cy="256540"/>
    <xdr:sp macro="" textlink="">
      <xdr:nvSpPr>
        <xdr:cNvPr id="124" name="テキスト ボックス 123"/>
        <xdr:cNvSpPr txBox="1"/>
      </xdr:nvSpPr>
      <xdr:spPr>
        <a:xfrm>
          <a:off x="2640965" y="93567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136525</xdr:rowOff>
    </xdr:from>
    <xdr:to>
      <xdr:col>10</xdr:col>
      <xdr:colOff>114300</xdr:colOff>
      <xdr:row>57</xdr:row>
      <xdr:rowOff>41910</xdr:rowOff>
    </xdr:to>
    <xdr:cxnSp macro="">
      <xdr:nvCxnSpPr>
        <xdr:cNvPr id="125" name="直線コネクタ 124"/>
        <xdr:cNvCxnSpPr/>
      </xdr:nvCxnSpPr>
      <xdr:spPr>
        <a:xfrm flipV="1">
          <a:off x="1130300" y="973772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5080</xdr:rowOff>
    </xdr:from>
    <xdr:to>
      <xdr:col>10</xdr:col>
      <xdr:colOff>165100</xdr:colOff>
      <xdr:row>56</xdr:row>
      <xdr:rowOff>106680</xdr:rowOff>
    </xdr:to>
    <xdr:sp macro="" textlink="">
      <xdr:nvSpPr>
        <xdr:cNvPr id="126" name="フローチャート: 判断 125"/>
        <xdr:cNvSpPr/>
      </xdr:nvSpPr>
      <xdr:spPr>
        <a:xfrm>
          <a:off x="1968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123190</xdr:rowOff>
    </xdr:from>
    <xdr:ext cx="532130" cy="256540"/>
    <xdr:sp macro="" textlink="">
      <xdr:nvSpPr>
        <xdr:cNvPr id="127" name="テキスト ボックス 126"/>
        <xdr:cNvSpPr txBox="1"/>
      </xdr:nvSpPr>
      <xdr:spPr>
        <a:xfrm>
          <a:off x="1751965" y="93814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3810</xdr:rowOff>
    </xdr:from>
    <xdr:to>
      <xdr:col>6</xdr:col>
      <xdr:colOff>38100</xdr:colOff>
      <xdr:row>56</xdr:row>
      <xdr:rowOff>105410</xdr:rowOff>
    </xdr:to>
    <xdr:sp macro="" textlink="">
      <xdr:nvSpPr>
        <xdr:cNvPr id="128" name="フローチャート: 判断 127"/>
        <xdr:cNvSpPr/>
      </xdr:nvSpPr>
      <xdr:spPr>
        <a:xfrm>
          <a:off x="1079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121920</xdr:rowOff>
    </xdr:from>
    <xdr:ext cx="532130" cy="256540"/>
    <xdr:sp macro="" textlink="">
      <xdr:nvSpPr>
        <xdr:cNvPr id="129" name="テキスト ボックス 128"/>
        <xdr:cNvSpPr txBox="1"/>
      </xdr:nvSpPr>
      <xdr:spPr>
        <a:xfrm>
          <a:off x="862965" y="93802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35" name="楕円 134"/>
        <xdr:cNvSpPr/>
      </xdr:nvSpPr>
      <xdr:spPr>
        <a:xfrm>
          <a:off x="45847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154940</xdr:rowOff>
    </xdr:from>
    <xdr:ext cx="534670" cy="256540"/>
    <xdr:sp macro="" textlink="">
      <xdr:nvSpPr>
        <xdr:cNvPr id="136" name="総務費該当値テキスト"/>
        <xdr:cNvSpPr txBox="1"/>
      </xdr:nvSpPr>
      <xdr:spPr>
        <a:xfrm>
          <a:off x="4686300" y="95846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51</xdr:row>
      <xdr:rowOff>132080</xdr:rowOff>
    </xdr:from>
    <xdr:to>
      <xdr:col>20</xdr:col>
      <xdr:colOff>38100</xdr:colOff>
      <xdr:row>52</xdr:row>
      <xdr:rowOff>62230</xdr:rowOff>
    </xdr:to>
    <xdr:sp macro="" textlink="">
      <xdr:nvSpPr>
        <xdr:cNvPr id="137" name="楕円 136"/>
        <xdr:cNvSpPr/>
      </xdr:nvSpPr>
      <xdr:spPr>
        <a:xfrm>
          <a:off x="3746500" y="88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53340</xdr:rowOff>
    </xdr:from>
    <xdr:ext cx="596265" cy="256540"/>
    <xdr:sp macro="" textlink="">
      <xdr:nvSpPr>
        <xdr:cNvPr id="138" name="テキスト ボックス 137"/>
        <xdr:cNvSpPr txBox="1"/>
      </xdr:nvSpPr>
      <xdr:spPr>
        <a:xfrm>
          <a:off x="3497580" y="89687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3175</xdr:rowOff>
    </xdr:from>
    <xdr:to>
      <xdr:col>15</xdr:col>
      <xdr:colOff>101600</xdr:colOff>
      <xdr:row>57</xdr:row>
      <xdr:rowOff>104775</xdr:rowOff>
    </xdr:to>
    <xdr:sp macro="" textlink="">
      <xdr:nvSpPr>
        <xdr:cNvPr id="139" name="楕円 138"/>
        <xdr:cNvSpPr/>
      </xdr:nvSpPr>
      <xdr:spPr>
        <a:xfrm>
          <a:off x="2857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95885</xdr:rowOff>
    </xdr:from>
    <xdr:ext cx="532130" cy="259080"/>
    <xdr:sp macro="" textlink="">
      <xdr:nvSpPr>
        <xdr:cNvPr id="140" name="テキスト ボックス 139"/>
        <xdr:cNvSpPr txBox="1"/>
      </xdr:nvSpPr>
      <xdr:spPr>
        <a:xfrm>
          <a:off x="2640965" y="98685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86360</xdr:rowOff>
    </xdr:from>
    <xdr:to>
      <xdr:col>10</xdr:col>
      <xdr:colOff>165100</xdr:colOff>
      <xdr:row>57</xdr:row>
      <xdr:rowOff>15875</xdr:rowOff>
    </xdr:to>
    <xdr:sp macro="" textlink="">
      <xdr:nvSpPr>
        <xdr:cNvPr id="141" name="楕円 140"/>
        <xdr:cNvSpPr/>
      </xdr:nvSpPr>
      <xdr:spPr>
        <a:xfrm>
          <a:off x="19685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6985</xdr:rowOff>
    </xdr:from>
    <xdr:ext cx="532130" cy="256540"/>
    <xdr:sp macro="" textlink="">
      <xdr:nvSpPr>
        <xdr:cNvPr id="142" name="テキスト ボックス 141"/>
        <xdr:cNvSpPr txBox="1"/>
      </xdr:nvSpPr>
      <xdr:spPr>
        <a:xfrm>
          <a:off x="1751965" y="97796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162560</xdr:rowOff>
    </xdr:from>
    <xdr:to>
      <xdr:col>6</xdr:col>
      <xdr:colOff>38100</xdr:colOff>
      <xdr:row>57</xdr:row>
      <xdr:rowOff>92710</xdr:rowOff>
    </xdr:to>
    <xdr:sp macro="" textlink="">
      <xdr:nvSpPr>
        <xdr:cNvPr id="143" name="楕円 142"/>
        <xdr:cNvSpPr/>
      </xdr:nvSpPr>
      <xdr:spPr>
        <a:xfrm>
          <a:off x="1079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83820</xdr:rowOff>
    </xdr:from>
    <xdr:ext cx="532130" cy="259080"/>
    <xdr:sp macro="" textlink="">
      <xdr:nvSpPr>
        <xdr:cNvPr id="144" name="テキスト ボックス 143"/>
        <xdr:cNvSpPr txBox="1"/>
      </xdr:nvSpPr>
      <xdr:spPr>
        <a:xfrm>
          <a:off x="862965" y="98564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214,818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3" name="テキスト ボックス 152"/>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6540"/>
    <xdr:sp macro="" textlink="">
      <xdr:nvSpPr>
        <xdr:cNvPr id="155" name="テキスト ボックス 154"/>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090" cy="259080"/>
    <xdr:sp macro="" textlink="">
      <xdr:nvSpPr>
        <xdr:cNvPr id="157" name="テキスト ボックス 156"/>
        <xdr:cNvSpPr txBox="1"/>
      </xdr:nvSpPr>
      <xdr:spPr>
        <a:xfrm>
          <a:off x="166370" y="1344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090" cy="259080"/>
    <xdr:sp macro="" textlink="">
      <xdr:nvSpPr>
        <xdr:cNvPr id="159" name="テキスト ボックス 158"/>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090" cy="256540"/>
    <xdr:sp macro="" textlink="">
      <xdr:nvSpPr>
        <xdr:cNvPr id="161" name="テキスト ボックス 160"/>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090" cy="259080"/>
    <xdr:sp macro="" textlink="">
      <xdr:nvSpPr>
        <xdr:cNvPr id="163" name="テキスト ボックス 162"/>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090" cy="259080"/>
    <xdr:sp macro="" textlink="">
      <xdr:nvSpPr>
        <xdr:cNvPr id="165" name="テキスト ボックス 164"/>
        <xdr:cNvSpPr txBox="1"/>
      </xdr:nvSpPr>
      <xdr:spPr>
        <a:xfrm>
          <a:off x="166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67" name="テキスト ボックス 166"/>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170815</xdr:rowOff>
    </xdr:from>
    <xdr:to>
      <xdr:col>24</xdr:col>
      <xdr:colOff>62865</xdr:colOff>
      <xdr:row>78</xdr:row>
      <xdr:rowOff>52705</xdr:rowOff>
    </xdr:to>
    <xdr:cxnSp macro="">
      <xdr:nvCxnSpPr>
        <xdr:cNvPr id="169" name="直線コネクタ 168"/>
        <xdr:cNvCxnSpPr/>
      </xdr:nvCxnSpPr>
      <xdr:spPr>
        <a:xfrm flipV="1">
          <a:off x="4633595" y="1200086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56515</xdr:rowOff>
    </xdr:from>
    <xdr:ext cx="598805" cy="258445"/>
    <xdr:sp macro="" textlink="">
      <xdr:nvSpPr>
        <xdr:cNvPr id="170" name="民生費最小値テキスト"/>
        <xdr:cNvSpPr txBox="1"/>
      </xdr:nvSpPr>
      <xdr:spPr>
        <a:xfrm>
          <a:off x="4686300" y="13429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132,842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52705</xdr:rowOff>
    </xdr:from>
    <xdr:to>
      <xdr:col>24</xdr:col>
      <xdr:colOff>152400</xdr:colOff>
      <xdr:row>78</xdr:row>
      <xdr:rowOff>52705</xdr:rowOff>
    </xdr:to>
    <xdr:cxnSp macro="">
      <xdr:nvCxnSpPr>
        <xdr:cNvPr id="171" name="直線コネクタ 170"/>
        <xdr:cNvCxnSpPr/>
      </xdr:nvCxnSpPr>
      <xdr:spPr>
        <a:xfrm>
          <a:off x="4546600" y="1342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117475</xdr:rowOff>
    </xdr:from>
    <xdr:ext cx="598805" cy="259080"/>
    <xdr:sp macro="" textlink="">
      <xdr:nvSpPr>
        <xdr:cNvPr id="172" name="民生費最大値テキスト"/>
        <xdr:cNvSpPr txBox="1"/>
      </xdr:nvSpPr>
      <xdr:spPr>
        <a:xfrm>
          <a:off x="4686300" y="11776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245,039</a:t>
          </a:r>
          <a:endParaRPr kumimoji="1" lang="ja-JP" altLang="en-US" sz="1000" b="1">
            <a:latin typeface="ＭＳ Ｐゴシック"/>
          </a:endParaRPr>
        </a:p>
      </xdr:txBody>
    </xdr:sp>
    <xdr:clientData/>
  </xdr:oneCellAnchor>
  <xdr:twoCellAnchor>
    <xdr:from>
      <xdr:col>23</xdr:col>
      <xdr:colOff>165100</xdr:colOff>
      <xdr:row>69</xdr:row>
      <xdr:rowOff>170815</xdr:rowOff>
    </xdr:from>
    <xdr:to>
      <xdr:col>24</xdr:col>
      <xdr:colOff>152400</xdr:colOff>
      <xdr:row>69</xdr:row>
      <xdr:rowOff>170815</xdr:rowOff>
    </xdr:to>
    <xdr:cxnSp macro="">
      <xdr:nvCxnSpPr>
        <xdr:cNvPr id="173" name="直線コネクタ 172"/>
        <xdr:cNvCxnSpPr/>
      </xdr:nvCxnSpPr>
      <xdr:spPr>
        <a:xfrm>
          <a:off x="4546600" y="1200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170815</xdr:rowOff>
    </xdr:from>
    <xdr:to>
      <xdr:col>24</xdr:col>
      <xdr:colOff>63500</xdr:colOff>
      <xdr:row>75</xdr:row>
      <xdr:rowOff>5080</xdr:rowOff>
    </xdr:to>
    <xdr:cxnSp macro="">
      <xdr:nvCxnSpPr>
        <xdr:cNvPr id="174" name="直線コネクタ 173"/>
        <xdr:cNvCxnSpPr/>
      </xdr:nvCxnSpPr>
      <xdr:spPr>
        <a:xfrm flipV="1">
          <a:off x="3797300" y="12515215"/>
          <a:ext cx="838200" cy="348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118745</xdr:rowOff>
    </xdr:from>
    <xdr:ext cx="598805" cy="259080"/>
    <xdr:sp macro="" textlink="">
      <xdr:nvSpPr>
        <xdr:cNvPr id="175" name="民生費平均値テキスト"/>
        <xdr:cNvSpPr txBox="1"/>
      </xdr:nvSpPr>
      <xdr:spPr>
        <a:xfrm>
          <a:off x="4686300" y="12806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140335</xdr:rowOff>
    </xdr:from>
    <xdr:to>
      <xdr:col>24</xdr:col>
      <xdr:colOff>114300</xdr:colOff>
      <xdr:row>75</xdr:row>
      <xdr:rowOff>70485</xdr:rowOff>
    </xdr:to>
    <xdr:sp macro="" textlink="">
      <xdr:nvSpPr>
        <xdr:cNvPr id="176" name="フローチャート: 判断 175"/>
        <xdr:cNvSpPr/>
      </xdr:nvSpPr>
      <xdr:spPr>
        <a:xfrm>
          <a:off x="4584700" y="128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5080</xdr:rowOff>
    </xdr:from>
    <xdr:to>
      <xdr:col>19</xdr:col>
      <xdr:colOff>177800</xdr:colOff>
      <xdr:row>75</xdr:row>
      <xdr:rowOff>29210</xdr:rowOff>
    </xdr:to>
    <xdr:cxnSp macro="">
      <xdr:nvCxnSpPr>
        <xdr:cNvPr id="177" name="直線コネクタ 176"/>
        <xdr:cNvCxnSpPr/>
      </xdr:nvCxnSpPr>
      <xdr:spPr>
        <a:xfrm flipV="1">
          <a:off x="2908300" y="128638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144780</xdr:rowOff>
    </xdr:from>
    <xdr:to>
      <xdr:col>20</xdr:col>
      <xdr:colOff>38100</xdr:colOff>
      <xdr:row>75</xdr:row>
      <xdr:rowOff>74930</xdr:rowOff>
    </xdr:to>
    <xdr:sp macro="" textlink="">
      <xdr:nvSpPr>
        <xdr:cNvPr id="178" name="フローチャート: 判断 177"/>
        <xdr:cNvSpPr/>
      </xdr:nvSpPr>
      <xdr:spPr>
        <a:xfrm>
          <a:off x="37465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66040</xdr:rowOff>
    </xdr:from>
    <xdr:ext cx="596265" cy="256540"/>
    <xdr:sp macro="" textlink="">
      <xdr:nvSpPr>
        <xdr:cNvPr id="179" name="テキスト ボックス 178"/>
        <xdr:cNvSpPr txBox="1"/>
      </xdr:nvSpPr>
      <xdr:spPr>
        <a:xfrm>
          <a:off x="3497580" y="129247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29210</xdr:rowOff>
    </xdr:from>
    <xdr:to>
      <xdr:col>15</xdr:col>
      <xdr:colOff>50800</xdr:colOff>
      <xdr:row>76</xdr:row>
      <xdr:rowOff>7620</xdr:rowOff>
    </xdr:to>
    <xdr:cxnSp macro="">
      <xdr:nvCxnSpPr>
        <xdr:cNvPr id="180" name="直線コネクタ 179"/>
        <xdr:cNvCxnSpPr/>
      </xdr:nvCxnSpPr>
      <xdr:spPr>
        <a:xfrm flipV="1">
          <a:off x="2019300" y="1288796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41275</xdr:rowOff>
    </xdr:from>
    <xdr:to>
      <xdr:col>15</xdr:col>
      <xdr:colOff>101600</xdr:colOff>
      <xdr:row>75</xdr:row>
      <xdr:rowOff>143510</xdr:rowOff>
    </xdr:to>
    <xdr:sp macro="" textlink="">
      <xdr:nvSpPr>
        <xdr:cNvPr id="181" name="フローチャート: 判断 180"/>
        <xdr:cNvSpPr/>
      </xdr:nvSpPr>
      <xdr:spPr>
        <a:xfrm>
          <a:off x="2857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133985</xdr:rowOff>
    </xdr:from>
    <xdr:ext cx="596265" cy="256540"/>
    <xdr:sp macro="" textlink="">
      <xdr:nvSpPr>
        <xdr:cNvPr id="182" name="テキスト ボックス 181"/>
        <xdr:cNvSpPr txBox="1"/>
      </xdr:nvSpPr>
      <xdr:spPr>
        <a:xfrm>
          <a:off x="2608580" y="129927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112395</xdr:rowOff>
    </xdr:from>
    <xdr:to>
      <xdr:col>10</xdr:col>
      <xdr:colOff>114300</xdr:colOff>
      <xdr:row>76</xdr:row>
      <xdr:rowOff>7620</xdr:rowOff>
    </xdr:to>
    <xdr:cxnSp macro="">
      <xdr:nvCxnSpPr>
        <xdr:cNvPr id="183" name="直線コネクタ 182"/>
        <xdr:cNvCxnSpPr/>
      </xdr:nvCxnSpPr>
      <xdr:spPr>
        <a:xfrm>
          <a:off x="1130300" y="1297114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111125</xdr:rowOff>
    </xdr:from>
    <xdr:to>
      <xdr:col>10</xdr:col>
      <xdr:colOff>165100</xdr:colOff>
      <xdr:row>76</xdr:row>
      <xdr:rowOff>41275</xdr:rowOff>
    </xdr:to>
    <xdr:sp macro="" textlink="">
      <xdr:nvSpPr>
        <xdr:cNvPr id="184" name="フローチャート: 判断 183"/>
        <xdr:cNvSpPr/>
      </xdr:nvSpPr>
      <xdr:spPr>
        <a:xfrm>
          <a:off x="1968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57785</xdr:rowOff>
    </xdr:from>
    <xdr:ext cx="596265" cy="259080"/>
    <xdr:sp macro="" textlink="">
      <xdr:nvSpPr>
        <xdr:cNvPr id="185" name="テキスト ボックス 184"/>
        <xdr:cNvSpPr txBox="1"/>
      </xdr:nvSpPr>
      <xdr:spPr>
        <a:xfrm>
          <a:off x="1719580" y="127450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110490</xdr:rowOff>
    </xdr:from>
    <xdr:to>
      <xdr:col>6</xdr:col>
      <xdr:colOff>38100</xdr:colOff>
      <xdr:row>76</xdr:row>
      <xdr:rowOff>40640</xdr:rowOff>
    </xdr:to>
    <xdr:sp macro="" textlink="">
      <xdr:nvSpPr>
        <xdr:cNvPr id="186" name="フローチャート: 判断 185"/>
        <xdr:cNvSpPr/>
      </xdr:nvSpPr>
      <xdr:spPr>
        <a:xfrm>
          <a:off x="1079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31750</xdr:rowOff>
    </xdr:from>
    <xdr:ext cx="596265" cy="256540"/>
    <xdr:sp macro="" textlink="">
      <xdr:nvSpPr>
        <xdr:cNvPr id="187" name="テキスト ボックス 186"/>
        <xdr:cNvSpPr txBox="1"/>
      </xdr:nvSpPr>
      <xdr:spPr>
        <a:xfrm>
          <a:off x="830580" y="130619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72</xdr:row>
      <xdr:rowOff>120650</xdr:rowOff>
    </xdr:from>
    <xdr:to>
      <xdr:col>24</xdr:col>
      <xdr:colOff>114300</xdr:colOff>
      <xdr:row>73</xdr:row>
      <xdr:rowOff>50165</xdr:rowOff>
    </xdr:to>
    <xdr:sp macro="" textlink="">
      <xdr:nvSpPr>
        <xdr:cNvPr id="193" name="楕円 192"/>
        <xdr:cNvSpPr/>
      </xdr:nvSpPr>
      <xdr:spPr>
        <a:xfrm>
          <a:off x="4584700" y="12465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143510</xdr:rowOff>
    </xdr:from>
    <xdr:ext cx="598805" cy="256540"/>
    <xdr:sp macro="" textlink="">
      <xdr:nvSpPr>
        <xdr:cNvPr id="194" name="民生費該当値テキスト"/>
        <xdr:cNvSpPr txBox="1"/>
      </xdr:nvSpPr>
      <xdr:spPr>
        <a:xfrm>
          <a:off x="4686300" y="123164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204,563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125730</xdr:rowOff>
    </xdr:from>
    <xdr:to>
      <xdr:col>20</xdr:col>
      <xdr:colOff>38100</xdr:colOff>
      <xdr:row>75</xdr:row>
      <xdr:rowOff>55880</xdr:rowOff>
    </xdr:to>
    <xdr:sp macro="" textlink="">
      <xdr:nvSpPr>
        <xdr:cNvPr id="195" name="楕円 194"/>
        <xdr:cNvSpPr/>
      </xdr:nvSpPr>
      <xdr:spPr>
        <a:xfrm>
          <a:off x="37465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72390</xdr:rowOff>
    </xdr:from>
    <xdr:ext cx="596265" cy="259080"/>
    <xdr:sp macro="" textlink="">
      <xdr:nvSpPr>
        <xdr:cNvPr id="196" name="テキスト ボックス 195"/>
        <xdr:cNvSpPr txBox="1"/>
      </xdr:nvSpPr>
      <xdr:spPr>
        <a:xfrm>
          <a:off x="3497580" y="125882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149860</xdr:rowOff>
    </xdr:from>
    <xdr:to>
      <xdr:col>15</xdr:col>
      <xdr:colOff>101600</xdr:colOff>
      <xdr:row>75</xdr:row>
      <xdr:rowOff>80010</xdr:rowOff>
    </xdr:to>
    <xdr:sp macro="" textlink="">
      <xdr:nvSpPr>
        <xdr:cNvPr id="197" name="楕円 196"/>
        <xdr:cNvSpPr/>
      </xdr:nvSpPr>
      <xdr:spPr>
        <a:xfrm>
          <a:off x="2857500" y="128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96520</xdr:rowOff>
    </xdr:from>
    <xdr:ext cx="596265" cy="259080"/>
    <xdr:sp macro="" textlink="">
      <xdr:nvSpPr>
        <xdr:cNvPr id="198" name="テキスト ボックス 197"/>
        <xdr:cNvSpPr txBox="1"/>
      </xdr:nvSpPr>
      <xdr:spPr>
        <a:xfrm>
          <a:off x="2608580" y="126123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128270</xdr:rowOff>
    </xdr:from>
    <xdr:to>
      <xdr:col>10</xdr:col>
      <xdr:colOff>165100</xdr:colOff>
      <xdr:row>76</xdr:row>
      <xdr:rowOff>58420</xdr:rowOff>
    </xdr:to>
    <xdr:sp macro="" textlink="">
      <xdr:nvSpPr>
        <xdr:cNvPr id="199" name="楕円 198"/>
        <xdr:cNvSpPr/>
      </xdr:nvSpPr>
      <xdr:spPr>
        <a:xfrm>
          <a:off x="1968500" y="129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49530</xdr:rowOff>
    </xdr:from>
    <xdr:ext cx="596265" cy="259080"/>
    <xdr:sp macro="" textlink="">
      <xdr:nvSpPr>
        <xdr:cNvPr id="200" name="テキスト ボックス 199"/>
        <xdr:cNvSpPr txBox="1"/>
      </xdr:nvSpPr>
      <xdr:spPr>
        <a:xfrm>
          <a:off x="1719580" y="130797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163,421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61595</xdr:rowOff>
    </xdr:from>
    <xdr:to>
      <xdr:col>6</xdr:col>
      <xdr:colOff>38100</xdr:colOff>
      <xdr:row>75</xdr:row>
      <xdr:rowOff>163195</xdr:rowOff>
    </xdr:to>
    <xdr:sp macro="" textlink="">
      <xdr:nvSpPr>
        <xdr:cNvPr id="201" name="楕円 200"/>
        <xdr:cNvSpPr/>
      </xdr:nvSpPr>
      <xdr:spPr>
        <a:xfrm>
          <a:off x="1079500" y="129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8255</xdr:rowOff>
    </xdr:from>
    <xdr:ext cx="596265" cy="256540"/>
    <xdr:sp macro="" textlink="">
      <xdr:nvSpPr>
        <xdr:cNvPr id="202" name="テキスト ボックス 201"/>
        <xdr:cNvSpPr txBox="1"/>
      </xdr:nvSpPr>
      <xdr:spPr>
        <a:xfrm>
          <a:off x="830580" y="126955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1" name="テキスト ボックス 210"/>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13" name="テキスト ボックス 212"/>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6540"/>
    <xdr:sp macro="" textlink="">
      <xdr:nvSpPr>
        <xdr:cNvPr id="217" name="テキスト ボックス 216"/>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6540"/>
    <xdr:sp macro="" textlink="">
      <xdr:nvSpPr>
        <xdr:cNvPr id="221" name="テキスト ボックス 220"/>
        <xdr:cNvSpPr txBox="1"/>
      </xdr:nvSpPr>
      <xdr:spPr>
        <a:xfrm>
          <a:off x="230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090" cy="258445"/>
    <xdr:sp macro="" textlink="">
      <xdr:nvSpPr>
        <xdr:cNvPr id="223" name="テキスト ボックス 222"/>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090" cy="259080"/>
    <xdr:sp macro="" textlink="">
      <xdr:nvSpPr>
        <xdr:cNvPr id="225" name="テキスト ボックス 224"/>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7" name="テキスト ボックス 226"/>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103505</xdr:rowOff>
    </xdr:from>
    <xdr:to>
      <xdr:col>24</xdr:col>
      <xdr:colOff>62865</xdr:colOff>
      <xdr:row>98</xdr:row>
      <xdr:rowOff>161290</xdr:rowOff>
    </xdr:to>
    <xdr:cxnSp macro="">
      <xdr:nvCxnSpPr>
        <xdr:cNvPr id="229" name="直線コネクタ 228"/>
        <xdr:cNvCxnSpPr/>
      </xdr:nvCxnSpPr>
      <xdr:spPr>
        <a:xfrm flipV="1">
          <a:off x="4633595" y="1536255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165100</xdr:rowOff>
    </xdr:from>
    <xdr:ext cx="534670" cy="259080"/>
    <xdr:sp macro="" textlink="">
      <xdr:nvSpPr>
        <xdr:cNvPr id="230" name="衛生費最小値テキスト"/>
        <xdr:cNvSpPr txBox="1"/>
      </xdr:nvSpPr>
      <xdr:spPr>
        <a:xfrm>
          <a:off x="4686300" y="1696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161290</xdr:rowOff>
    </xdr:from>
    <xdr:to>
      <xdr:col>24</xdr:col>
      <xdr:colOff>152400</xdr:colOff>
      <xdr:row>98</xdr:row>
      <xdr:rowOff>161290</xdr:rowOff>
    </xdr:to>
    <xdr:cxnSp macro="">
      <xdr:nvCxnSpPr>
        <xdr:cNvPr id="231" name="直線コネクタ 230"/>
        <xdr:cNvCxnSpPr/>
      </xdr:nvCxnSpPr>
      <xdr:spPr>
        <a:xfrm>
          <a:off x="4546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50165</xdr:rowOff>
    </xdr:from>
    <xdr:ext cx="598805" cy="259080"/>
    <xdr:sp macro="" textlink="">
      <xdr:nvSpPr>
        <xdr:cNvPr id="232" name="衛生費最大値テキスト"/>
        <xdr:cNvSpPr txBox="1"/>
      </xdr:nvSpPr>
      <xdr:spPr>
        <a:xfrm>
          <a:off x="4686300" y="15137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124,721</a:t>
          </a:r>
          <a:endParaRPr kumimoji="1" lang="ja-JP" altLang="en-US" sz="1000" b="1">
            <a:latin typeface="ＭＳ Ｐゴシック"/>
          </a:endParaRPr>
        </a:p>
      </xdr:txBody>
    </xdr:sp>
    <xdr:clientData/>
  </xdr:oneCellAnchor>
  <xdr:twoCellAnchor>
    <xdr:from>
      <xdr:col>23</xdr:col>
      <xdr:colOff>165100</xdr:colOff>
      <xdr:row>89</xdr:row>
      <xdr:rowOff>103505</xdr:rowOff>
    </xdr:from>
    <xdr:to>
      <xdr:col>24</xdr:col>
      <xdr:colOff>152400</xdr:colOff>
      <xdr:row>89</xdr:row>
      <xdr:rowOff>103505</xdr:rowOff>
    </xdr:to>
    <xdr:cxnSp macro="">
      <xdr:nvCxnSpPr>
        <xdr:cNvPr id="233" name="直線コネクタ 232"/>
        <xdr:cNvCxnSpPr/>
      </xdr:nvCxnSpPr>
      <xdr:spPr>
        <a:xfrm>
          <a:off x="4546600" y="1536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140335</xdr:rowOff>
    </xdr:from>
    <xdr:to>
      <xdr:col>24</xdr:col>
      <xdr:colOff>63500</xdr:colOff>
      <xdr:row>97</xdr:row>
      <xdr:rowOff>67310</xdr:rowOff>
    </xdr:to>
    <xdr:cxnSp macro="">
      <xdr:nvCxnSpPr>
        <xdr:cNvPr id="234" name="直線コネクタ 233"/>
        <xdr:cNvCxnSpPr/>
      </xdr:nvCxnSpPr>
      <xdr:spPr>
        <a:xfrm flipV="1">
          <a:off x="3797300" y="16428085"/>
          <a:ext cx="8382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73025</xdr:rowOff>
    </xdr:from>
    <xdr:ext cx="534670" cy="259080"/>
    <xdr:sp macro="" textlink="">
      <xdr:nvSpPr>
        <xdr:cNvPr id="235" name="衛生費平均値テキスト"/>
        <xdr:cNvSpPr txBox="1"/>
      </xdr:nvSpPr>
      <xdr:spPr>
        <a:xfrm>
          <a:off x="4686300" y="16532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94615</xdr:rowOff>
    </xdr:from>
    <xdr:to>
      <xdr:col>24</xdr:col>
      <xdr:colOff>114300</xdr:colOff>
      <xdr:row>97</xdr:row>
      <xdr:rowOff>24765</xdr:rowOff>
    </xdr:to>
    <xdr:sp macro="" textlink="">
      <xdr:nvSpPr>
        <xdr:cNvPr id="236" name="フローチャート: 判断 235"/>
        <xdr:cNvSpPr/>
      </xdr:nvSpPr>
      <xdr:spPr>
        <a:xfrm>
          <a:off x="45847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147955</xdr:rowOff>
    </xdr:from>
    <xdr:to>
      <xdr:col>19</xdr:col>
      <xdr:colOff>177800</xdr:colOff>
      <xdr:row>97</xdr:row>
      <xdr:rowOff>67310</xdr:rowOff>
    </xdr:to>
    <xdr:cxnSp macro="">
      <xdr:nvCxnSpPr>
        <xdr:cNvPr id="237" name="直線コネクタ 236"/>
        <xdr:cNvCxnSpPr/>
      </xdr:nvCxnSpPr>
      <xdr:spPr>
        <a:xfrm>
          <a:off x="2908300" y="16435705"/>
          <a:ext cx="88900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135890</xdr:rowOff>
    </xdr:from>
    <xdr:to>
      <xdr:col>20</xdr:col>
      <xdr:colOff>38100</xdr:colOff>
      <xdr:row>97</xdr:row>
      <xdr:rowOff>66040</xdr:rowOff>
    </xdr:to>
    <xdr:sp macro="" textlink="">
      <xdr:nvSpPr>
        <xdr:cNvPr id="238" name="フローチャート: 判断 237"/>
        <xdr:cNvSpPr/>
      </xdr:nvSpPr>
      <xdr:spPr>
        <a:xfrm>
          <a:off x="3746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82550</xdr:rowOff>
    </xdr:from>
    <xdr:ext cx="532130" cy="259080"/>
    <xdr:sp macro="" textlink="">
      <xdr:nvSpPr>
        <xdr:cNvPr id="239" name="テキスト ボックス 238"/>
        <xdr:cNvSpPr txBox="1"/>
      </xdr:nvSpPr>
      <xdr:spPr>
        <a:xfrm>
          <a:off x="3529965" y="163703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159385</xdr:rowOff>
    </xdr:from>
    <xdr:to>
      <xdr:col>15</xdr:col>
      <xdr:colOff>50800</xdr:colOff>
      <xdr:row>95</xdr:row>
      <xdr:rowOff>147955</xdr:rowOff>
    </xdr:to>
    <xdr:cxnSp macro="">
      <xdr:nvCxnSpPr>
        <xdr:cNvPr id="240" name="直線コネクタ 239"/>
        <xdr:cNvCxnSpPr/>
      </xdr:nvCxnSpPr>
      <xdr:spPr>
        <a:xfrm>
          <a:off x="2019300" y="1627568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17780</xdr:rowOff>
    </xdr:from>
    <xdr:to>
      <xdr:col>15</xdr:col>
      <xdr:colOff>101600</xdr:colOff>
      <xdr:row>97</xdr:row>
      <xdr:rowOff>119380</xdr:rowOff>
    </xdr:to>
    <xdr:sp macro="" textlink="">
      <xdr:nvSpPr>
        <xdr:cNvPr id="241" name="フローチャート: 判断 240"/>
        <xdr:cNvSpPr/>
      </xdr:nvSpPr>
      <xdr:spPr>
        <a:xfrm>
          <a:off x="2857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110490</xdr:rowOff>
    </xdr:from>
    <xdr:ext cx="532130" cy="256540"/>
    <xdr:sp macro="" textlink="">
      <xdr:nvSpPr>
        <xdr:cNvPr id="242" name="テキスト ボックス 241"/>
        <xdr:cNvSpPr txBox="1"/>
      </xdr:nvSpPr>
      <xdr:spPr>
        <a:xfrm>
          <a:off x="2640965" y="16741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159385</xdr:rowOff>
    </xdr:from>
    <xdr:to>
      <xdr:col>10</xdr:col>
      <xdr:colOff>114300</xdr:colOff>
      <xdr:row>95</xdr:row>
      <xdr:rowOff>81280</xdr:rowOff>
    </xdr:to>
    <xdr:cxnSp macro="">
      <xdr:nvCxnSpPr>
        <xdr:cNvPr id="243" name="直線コネクタ 242"/>
        <xdr:cNvCxnSpPr/>
      </xdr:nvCxnSpPr>
      <xdr:spPr>
        <a:xfrm flipV="1">
          <a:off x="1130300" y="1627568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50800</xdr:rowOff>
    </xdr:from>
    <xdr:to>
      <xdr:col>10</xdr:col>
      <xdr:colOff>165100</xdr:colOff>
      <xdr:row>97</xdr:row>
      <xdr:rowOff>152400</xdr:rowOff>
    </xdr:to>
    <xdr:sp macro="" textlink="">
      <xdr:nvSpPr>
        <xdr:cNvPr id="244" name="フローチャート: 判断 243"/>
        <xdr:cNvSpPr/>
      </xdr:nvSpPr>
      <xdr:spPr>
        <a:xfrm>
          <a:off x="1968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143510</xdr:rowOff>
    </xdr:from>
    <xdr:ext cx="532130" cy="256540"/>
    <xdr:sp macro="" textlink="">
      <xdr:nvSpPr>
        <xdr:cNvPr id="245" name="テキスト ボックス 244"/>
        <xdr:cNvSpPr txBox="1"/>
      </xdr:nvSpPr>
      <xdr:spPr>
        <a:xfrm>
          <a:off x="1751965" y="16774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78740</xdr:rowOff>
    </xdr:from>
    <xdr:to>
      <xdr:col>6</xdr:col>
      <xdr:colOff>38100</xdr:colOff>
      <xdr:row>98</xdr:row>
      <xdr:rowOff>8890</xdr:rowOff>
    </xdr:to>
    <xdr:sp macro="" textlink="">
      <xdr:nvSpPr>
        <xdr:cNvPr id="246" name="フローチャート: 判断 245"/>
        <xdr:cNvSpPr/>
      </xdr:nvSpPr>
      <xdr:spPr>
        <a:xfrm>
          <a:off x="10795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0</xdr:rowOff>
    </xdr:from>
    <xdr:ext cx="532130" cy="259080"/>
    <xdr:sp macro="" textlink="">
      <xdr:nvSpPr>
        <xdr:cNvPr id="247" name="テキスト ボックス 246"/>
        <xdr:cNvSpPr txBox="1"/>
      </xdr:nvSpPr>
      <xdr:spPr>
        <a:xfrm>
          <a:off x="862965" y="16802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89535</xdr:rowOff>
    </xdr:from>
    <xdr:to>
      <xdr:col>24</xdr:col>
      <xdr:colOff>114300</xdr:colOff>
      <xdr:row>96</xdr:row>
      <xdr:rowOff>19685</xdr:rowOff>
    </xdr:to>
    <xdr:sp macro="" textlink="">
      <xdr:nvSpPr>
        <xdr:cNvPr id="253" name="楕円 252"/>
        <xdr:cNvSpPr/>
      </xdr:nvSpPr>
      <xdr:spPr>
        <a:xfrm>
          <a:off x="4584700" y="163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112395</xdr:rowOff>
    </xdr:from>
    <xdr:ext cx="534670" cy="256540"/>
    <xdr:sp macro="" textlink="">
      <xdr:nvSpPr>
        <xdr:cNvPr id="254" name="衛生費該当値テキスト"/>
        <xdr:cNvSpPr txBox="1"/>
      </xdr:nvSpPr>
      <xdr:spPr>
        <a:xfrm>
          <a:off x="4686300" y="162286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16510</xdr:rowOff>
    </xdr:from>
    <xdr:to>
      <xdr:col>20</xdr:col>
      <xdr:colOff>38100</xdr:colOff>
      <xdr:row>97</xdr:row>
      <xdr:rowOff>118110</xdr:rowOff>
    </xdr:to>
    <xdr:sp macro="" textlink="">
      <xdr:nvSpPr>
        <xdr:cNvPr id="255" name="楕円 254"/>
        <xdr:cNvSpPr/>
      </xdr:nvSpPr>
      <xdr:spPr>
        <a:xfrm>
          <a:off x="374650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109220</xdr:rowOff>
    </xdr:from>
    <xdr:ext cx="532130" cy="256540"/>
    <xdr:sp macro="" textlink="">
      <xdr:nvSpPr>
        <xdr:cNvPr id="256" name="テキスト ボックス 255"/>
        <xdr:cNvSpPr txBox="1"/>
      </xdr:nvSpPr>
      <xdr:spPr>
        <a:xfrm>
          <a:off x="3529965" y="167398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97790</xdr:rowOff>
    </xdr:from>
    <xdr:to>
      <xdr:col>15</xdr:col>
      <xdr:colOff>101600</xdr:colOff>
      <xdr:row>96</xdr:row>
      <xdr:rowOff>27305</xdr:rowOff>
    </xdr:to>
    <xdr:sp macro="" textlink="">
      <xdr:nvSpPr>
        <xdr:cNvPr id="257" name="楕円 256"/>
        <xdr:cNvSpPr/>
      </xdr:nvSpPr>
      <xdr:spPr>
        <a:xfrm>
          <a:off x="2857500" y="16385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43815</xdr:rowOff>
    </xdr:from>
    <xdr:ext cx="532130" cy="256540"/>
    <xdr:sp macro="" textlink="">
      <xdr:nvSpPr>
        <xdr:cNvPr id="258" name="テキスト ボックス 257"/>
        <xdr:cNvSpPr txBox="1"/>
      </xdr:nvSpPr>
      <xdr:spPr>
        <a:xfrm>
          <a:off x="2640965" y="161601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109220</xdr:rowOff>
    </xdr:from>
    <xdr:to>
      <xdr:col>10</xdr:col>
      <xdr:colOff>165100</xdr:colOff>
      <xdr:row>95</xdr:row>
      <xdr:rowOff>38735</xdr:rowOff>
    </xdr:to>
    <xdr:sp macro="" textlink="">
      <xdr:nvSpPr>
        <xdr:cNvPr id="259" name="楕円 258"/>
        <xdr:cNvSpPr/>
      </xdr:nvSpPr>
      <xdr:spPr>
        <a:xfrm>
          <a:off x="1968500" y="16225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55245</xdr:rowOff>
    </xdr:from>
    <xdr:ext cx="532130" cy="256540"/>
    <xdr:sp macro="" textlink="">
      <xdr:nvSpPr>
        <xdr:cNvPr id="260" name="テキスト ボックス 259"/>
        <xdr:cNvSpPr txBox="1"/>
      </xdr:nvSpPr>
      <xdr:spPr>
        <a:xfrm>
          <a:off x="1751965" y="160000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30480</xdr:rowOff>
    </xdr:from>
    <xdr:to>
      <xdr:col>6</xdr:col>
      <xdr:colOff>38100</xdr:colOff>
      <xdr:row>95</xdr:row>
      <xdr:rowOff>132080</xdr:rowOff>
    </xdr:to>
    <xdr:sp macro="" textlink="">
      <xdr:nvSpPr>
        <xdr:cNvPr id="261" name="楕円 260"/>
        <xdr:cNvSpPr/>
      </xdr:nvSpPr>
      <xdr:spPr>
        <a:xfrm>
          <a:off x="10795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148590</xdr:rowOff>
    </xdr:from>
    <xdr:ext cx="532130" cy="259080"/>
    <xdr:sp macro="" textlink="">
      <xdr:nvSpPr>
        <xdr:cNvPr id="262" name="テキスト ボックス 261"/>
        <xdr:cNvSpPr txBox="1"/>
      </xdr:nvSpPr>
      <xdr:spPr>
        <a:xfrm>
          <a:off x="862965" y="16093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1" name="テキスト ボックス 270"/>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6380" cy="259080"/>
    <xdr:sp macro="" textlink="">
      <xdr:nvSpPr>
        <xdr:cNvPr id="274" name="テキスト ボックス 273"/>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820" cy="259080"/>
    <xdr:sp macro="" textlink="">
      <xdr:nvSpPr>
        <xdr:cNvPr id="276" name="テキスト ボックス 275"/>
        <xdr:cNvSpPr txBox="1"/>
      </xdr:nvSpPr>
      <xdr:spPr>
        <a:xfrm>
          <a:off x="6136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6540"/>
    <xdr:sp macro="" textlink="">
      <xdr:nvSpPr>
        <xdr:cNvPr id="278" name="テキスト ボックス 277"/>
        <xdr:cNvSpPr txBox="1"/>
      </xdr:nvSpPr>
      <xdr:spPr>
        <a:xfrm>
          <a:off x="6072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0" name="テキスト ボックス 279"/>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2" name="テキスト ボックス 281"/>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6540"/>
    <xdr:sp macro="" textlink="">
      <xdr:nvSpPr>
        <xdr:cNvPr id="284" name="テキスト ボックス 283"/>
        <xdr:cNvSpPr txBox="1"/>
      </xdr:nvSpPr>
      <xdr:spPr>
        <a:xfrm>
          <a:off x="6072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152400</xdr:rowOff>
    </xdr:from>
    <xdr:to>
      <xdr:col>54</xdr:col>
      <xdr:colOff>189865</xdr:colOff>
      <xdr:row>39</xdr:row>
      <xdr:rowOff>44450</xdr:rowOff>
    </xdr:to>
    <xdr:cxnSp macro="">
      <xdr:nvCxnSpPr>
        <xdr:cNvPr id="286" name="直線コネクタ 285"/>
        <xdr:cNvCxnSpPr/>
      </xdr:nvCxnSpPr>
      <xdr:spPr>
        <a:xfrm flipV="1">
          <a:off x="10475595" y="5295900"/>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99060</xdr:rowOff>
    </xdr:from>
    <xdr:ext cx="534670" cy="256540"/>
    <xdr:sp macro="" textlink="">
      <xdr:nvSpPr>
        <xdr:cNvPr id="289" name="労働費最大値テキスト"/>
        <xdr:cNvSpPr txBox="1"/>
      </xdr:nvSpPr>
      <xdr:spPr>
        <a:xfrm>
          <a:off x="10528300" y="50711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18,837</a:t>
          </a:r>
          <a:endParaRPr kumimoji="1" lang="ja-JP" altLang="en-US" sz="1000" b="1">
            <a:latin typeface="ＭＳ Ｐゴシック"/>
          </a:endParaRPr>
        </a:p>
      </xdr:txBody>
    </xdr:sp>
    <xdr:clientData/>
  </xdr:oneCellAnchor>
  <xdr:twoCellAnchor>
    <xdr:from>
      <xdr:col>54</xdr:col>
      <xdr:colOff>101600</xdr:colOff>
      <xdr:row>30</xdr:row>
      <xdr:rowOff>152400</xdr:rowOff>
    </xdr:from>
    <xdr:to>
      <xdr:col>55</xdr:col>
      <xdr:colOff>88900</xdr:colOff>
      <xdr:row>30</xdr:row>
      <xdr:rowOff>152400</xdr:rowOff>
    </xdr:to>
    <xdr:cxnSp macro="">
      <xdr:nvCxnSpPr>
        <xdr:cNvPr id="290" name="直線コネクタ 289"/>
        <xdr:cNvCxnSpPr/>
      </xdr:nvCxnSpPr>
      <xdr:spPr>
        <a:xfrm>
          <a:off x="10388600" y="529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3175</xdr:rowOff>
    </xdr:from>
    <xdr:to>
      <xdr:col>55</xdr:col>
      <xdr:colOff>0</xdr:colOff>
      <xdr:row>39</xdr:row>
      <xdr:rowOff>8255</xdr:rowOff>
    </xdr:to>
    <xdr:cxnSp macro="">
      <xdr:nvCxnSpPr>
        <xdr:cNvPr id="291" name="直線コネクタ 290"/>
        <xdr:cNvCxnSpPr/>
      </xdr:nvCxnSpPr>
      <xdr:spPr>
        <a:xfrm flipV="1">
          <a:off x="9639300" y="668972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93345</xdr:rowOff>
    </xdr:from>
    <xdr:ext cx="469900" cy="259080"/>
    <xdr:sp macro="" textlink="">
      <xdr:nvSpPr>
        <xdr:cNvPr id="292" name="労働費平均値テキスト"/>
        <xdr:cNvSpPr txBox="1"/>
      </xdr:nvSpPr>
      <xdr:spPr>
        <a:xfrm>
          <a:off x="10528300" y="6436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70485</xdr:rowOff>
    </xdr:from>
    <xdr:to>
      <xdr:col>55</xdr:col>
      <xdr:colOff>50800</xdr:colOff>
      <xdr:row>39</xdr:row>
      <xdr:rowOff>635</xdr:rowOff>
    </xdr:to>
    <xdr:sp macro="" textlink="">
      <xdr:nvSpPr>
        <xdr:cNvPr id="293" name="フローチャート: 判断 292"/>
        <xdr:cNvSpPr/>
      </xdr:nvSpPr>
      <xdr:spPr>
        <a:xfrm>
          <a:off x="104267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6350</xdr:rowOff>
    </xdr:from>
    <xdr:to>
      <xdr:col>50</xdr:col>
      <xdr:colOff>114300</xdr:colOff>
      <xdr:row>39</xdr:row>
      <xdr:rowOff>8255</xdr:rowOff>
    </xdr:to>
    <xdr:cxnSp macro="">
      <xdr:nvCxnSpPr>
        <xdr:cNvPr id="294" name="直線コネクタ 293"/>
        <xdr:cNvCxnSpPr/>
      </xdr:nvCxnSpPr>
      <xdr:spPr>
        <a:xfrm>
          <a:off x="8750300" y="66929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95250</xdr:rowOff>
    </xdr:from>
    <xdr:to>
      <xdr:col>50</xdr:col>
      <xdr:colOff>165100</xdr:colOff>
      <xdr:row>39</xdr:row>
      <xdr:rowOff>25400</xdr:rowOff>
    </xdr:to>
    <xdr:sp macro="" textlink="">
      <xdr:nvSpPr>
        <xdr:cNvPr id="295" name="フローチャート: 判断 294"/>
        <xdr:cNvSpPr/>
      </xdr:nvSpPr>
      <xdr:spPr>
        <a:xfrm>
          <a:off x="9588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41910</xdr:rowOff>
    </xdr:from>
    <xdr:ext cx="378460" cy="256540"/>
    <xdr:sp macro="" textlink="">
      <xdr:nvSpPr>
        <xdr:cNvPr id="296" name="テキスト ボックス 295"/>
        <xdr:cNvSpPr txBox="1"/>
      </xdr:nvSpPr>
      <xdr:spPr>
        <a:xfrm>
          <a:off x="9450070" y="638556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5080</xdr:rowOff>
    </xdr:from>
    <xdr:to>
      <xdr:col>45</xdr:col>
      <xdr:colOff>177800</xdr:colOff>
      <xdr:row>39</xdr:row>
      <xdr:rowOff>6350</xdr:rowOff>
    </xdr:to>
    <xdr:cxnSp macro="">
      <xdr:nvCxnSpPr>
        <xdr:cNvPr id="297" name="直線コネクタ 296"/>
        <xdr:cNvCxnSpPr/>
      </xdr:nvCxnSpPr>
      <xdr:spPr>
        <a:xfrm>
          <a:off x="7861300" y="66916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111125</xdr:rowOff>
    </xdr:from>
    <xdr:to>
      <xdr:col>46</xdr:col>
      <xdr:colOff>38100</xdr:colOff>
      <xdr:row>39</xdr:row>
      <xdr:rowOff>41275</xdr:rowOff>
    </xdr:to>
    <xdr:sp macro="" textlink="">
      <xdr:nvSpPr>
        <xdr:cNvPr id="298" name="フローチャート: 判断 297"/>
        <xdr:cNvSpPr/>
      </xdr:nvSpPr>
      <xdr:spPr>
        <a:xfrm>
          <a:off x="8699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57785</xdr:rowOff>
    </xdr:from>
    <xdr:ext cx="378460" cy="259080"/>
    <xdr:sp macro="" textlink="">
      <xdr:nvSpPr>
        <xdr:cNvPr id="299" name="テキスト ボックス 298"/>
        <xdr:cNvSpPr txBox="1"/>
      </xdr:nvSpPr>
      <xdr:spPr>
        <a:xfrm>
          <a:off x="8561070" y="6401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5080</xdr:rowOff>
    </xdr:from>
    <xdr:to>
      <xdr:col>41</xdr:col>
      <xdr:colOff>50800</xdr:colOff>
      <xdr:row>39</xdr:row>
      <xdr:rowOff>6985</xdr:rowOff>
    </xdr:to>
    <xdr:cxnSp macro="">
      <xdr:nvCxnSpPr>
        <xdr:cNvPr id="300" name="直線コネクタ 299"/>
        <xdr:cNvCxnSpPr/>
      </xdr:nvCxnSpPr>
      <xdr:spPr>
        <a:xfrm flipV="1">
          <a:off x="6972300" y="66916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113030</xdr:rowOff>
    </xdr:from>
    <xdr:to>
      <xdr:col>41</xdr:col>
      <xdr:colOff>101600</xdr:colOff>
      <xdr:row>39</xdr:row>
      <xdr:rowOff>43180</xdr:rowOff>
    </xdr:to>
    <xdr:sp macro="" textlink="">
      <xdr:nvSpPr>
        <xdr:cNvPr id="301" name="フローチャート: 判断 300"/>
        <xdr:cNvSpPr/>
      </xdr:nvSpPr>
      <xdr:spPr>
        <a:xfrm>
          <a:off x="7810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59690</xdr:rowOff>
    </xdr:from>
    <xdr:ext cx="378460" cy="259080"/>
    <xdr:sp macro="" textlink="">
      <xdr:nvSpPr>
        <xdr:cNvPr id="302" name="テキスト ボックス 301"/>
        <xdr:cNvSpPr txBox="1"/>
      </xdr:nvSpPr>
      <xdr:spPr>
        <a:xfrm>
          <a:off x="7672070" y="6403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111125</xdr:rowOff>
    </xdr:from>
    <xdr:to>
      <xdr:col>36</xdr:col>
      <xdr:colOff>165100</xdr:colOff>
      <xdr:row>39</xdr:row>
      <xdr:rowOff>41275</xdr:rowOff>
    </xdr:to>
    <xdr:sp macro="" textlink="">
      <xdr:nvSpPr>
        <xdr:cNvPr id="303" name="フローチャート: 判断 302"/>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57785</xdr:rowOff>
    </xdr:from>
    <xdr:ext cx="378460" cy="259080"/>
    <xdr:sp macro="" textlink="">
      <xdr:nvSpPr>
        <xdr:cNvPr id="304" name="テキスト ボックス 303"/>
        <xdr:cNvSpPr txBox="1"/>
      </xdr:nvSpPr>
      <xdr:spPr>
        <a:xfrm>
          <a:off x="6783070" y="6401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123825</xdr:rowOff>
    </xdr:from>
    <xdr:to>
      <xdr:col>55</xdr:col>
      <xdr:colOff>50800</xdr:colOff>
      <xdr:row>39</xdr:row>
      <xdr:rowOff>53975</xdr:rowOff>
    </xdr:to>
    <xdr:sp macro="" textlink="">
      <xdr:nvSpPr>
        <xdr:cNvPr id="310" name="楕円 309"/>
        <xdr:cNvSpPr/>
      </xdr:nvSpPr>
      <xdr:spPr>
        <a:xfrm>
          <a:off x="104267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48895</xdr:rowOff>
    </xdr:from>
    <xdr:ext cx="378460" cy="259080"/>
    <xdr:sp macro="" textlink="">
      <xdr:nvSpPr>
        <xdr:cNvPr id="311" name="労働費該当値テキスト"/>
        <xdr:cNvSpPr txBox="1"/>
      </xdr:nvSpPr>
      <xdr:spPr>
        <a:xfrm>
          <a:off x="10528300" y="6563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128905</xdr:rowOff>
    </xdr:from>
    <xdr:to>
      <xdr:col>50</xdr:col>
      <xdr:colOff>165100</xdr:colOff>
      <xdr:row>39</xdr:row>
      <xdr:rowOff>59055</xdr:rowOff>
    </xdr:to>
    <xdr:sp macro="" textlink="">
      <xdr:nvSpPr>
        <xdr:cNvPr id="312" name="楕円 311"/>
        <xdr:cNvSpPr/>
      </xdr:nvSpPr>
      <xdr:spPr>
        <a:xfrm>
          <a:off x="9588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50165</xdr:rowOff>
    </xdr:from>
    <xdr:ext cx="378460" cy="259080"/>
    <xdr:sp macro="" textlink="">
      <xdr:nvSpPr>
        <xdr:cNvPr id="313" name="テキスト ボックス 312"/>
        <xdr:cNvSpPr txBox="1"/>
      </xdr:nvSpPr>
      <xdr:spPr>
        <a:xfrm>
          <a:off x="9450070" y="6736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126365</xdr:rowOff>
    </xdr:from>
    <xdr:to>
      <xdr:col>46</xdr:col>
      <xdr:colOff>38100</xdr:colOff>
      <xdr:row>39</xdr:row>
      <xdr:rowOff>56515</xdr:rowOff>
    </xdr:to>
    <xdr:sp macro="" textlink="">
      <xdr:nvSpPr>
        <xdr:cNvPr id="314" name="楕円 313"/>
        <xdr:cNvSpPr/>
      </xdr:nvSpPr>
      <xdr:spPr>
        <a:xfrm>
          <a:off x="8699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47625</xdr:rowOff>
    </xdr:from>
    <xdr:ext cx="378460" cy="259080"/>
    <xdr:sp macro="" textlink="">
      <xdr:nvSpPr>
        <xdr:cNvPr id="315" name="テキスト ボックス 314"/>
        <xdr:cNvSpPr txBox="1"/>
      </xdr:nvSpPr>
      <xdr:spPr>
        <a:xfrm>
          <a:off x="8561070" y="6734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125730</xdr:rowOff>
    </xdr:from>
    <xdr:to>
      <xdr:col>41</xdr:col>
      <xdr:colOff>101600</xdr:colOff>
      <xdr:row>39</xdr:row>
      <xdr:rowOff>55880</xdr:rowOff>
    </xdr:to>
    <xdr:sp macro="" textlink="">
      <xdr:nvSpPr>
        <xdr:cNvPr id="316" name="楕円 315"/>
        <xdr:cNvSpPr/>
      </xdr:nvSpPr>
      <xdr:spPr>
        <a:xfrm>
          <a:off x="7810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46990</xdr:rowOff>
    </xdr:from>
    <xdr:ext cx="378460" cy="259080"/>
    <xdr:sp macro="" textlink="">
      <xdr:nvSpPr>
        <xdr:cNvPr id="317" name="テキスト ボックス 316"/>
        <xdr:cNvSpPr txBox="1"/>
      </xdr:nvSpPr>
      <xdr:spPr>
        <a:xfrm>
          <a:off x="7672070" y="6733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127635</xdr:rowOff>
    </xdr:from>
    <xdr:to>
      <xdr:col>36</xdr:col>
      <xdr:colOff>165100</xdr:colOff>
      <xdr:row>39</xdr:row>
      <xdr:rowOff>57785</xdr:rowOff>
    </xdr:to>
    <xdr:sp macro="" textlink="">
      <xdr:nvSpPr>
        <xdr:cNvPr id="318" name="楕円 317"/>
        <xdr:cNvSpPr/>
      </xdr:nvSpPr>
      <xdr:spPr>
        <a:xfrm>
          <a:off x="6921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48895</xdr:rowOff>
    </xdr:from>
    <xdr:ext cx="378460" cy="259080"/>
    <xdr:sp macro="" textlink="">
      <xdr:nvSpPr>
        <xdr:cNvPr id="319" name="テキスト ボックス 318"/>
        <xdr:cNvSpPr txBox="1"/>
      </xdr:nvSpPr>
      <xdr:spPr>
        <a:xfrm>
          <a:off x="6783070" y="6735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8" name="テキスト ボックス 327"/>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6380" cy="256540"/>
    <xdr:sp macro="" textlink="">
      <xdr:nvSpPr>
        <xdr:cNvPr id="331" name="テキスト ボックス 330"/>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6540"/>
    <xdr:sp macro="" textlink="">
      <xdr:nvSpPr>
        <xdr:cNvPr id="333" name="テキスト ボックス 332"/>
        <xdr:cNvSpPr txBox="1"/>
      </xdr:nvSpPr>
      <xdr:spPr>
        <a:xfrm>
          <a:off x="6072505" y="9484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090" cy="256540"/>
    <xdr:sp macro="" textlink="">
      <xdr:nvSpPr>
        <xdr:cNvPr id="335" name="テキスト ボックス 334"/>
        <xdr:cNvSpPr txBox="1"/>
      </xdr:nvSpPr>
      <xdr:spPr>
        <a:xfrm>
          <a:off x="6008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090" cy="256540"/>
    <xdr:sp macro="" textlink="">
      <xdr:nvSpPr>
        <xdr:cNvPr id="337" name="テキスト ボックス 336"/>
        <xdr:cNvSpPr txBox="1"/>
      </xdr:nvSpPr>
      <xdr:spPr>
        <a:xfrm>
          <a:off x="6008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39" name="テキスト ボックス 338"/>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38100</xdr:rowOff>
    </xdr:from>
    <xdr:to>
      <xdr:col>54</xdr:col>
      <xdr:colOff>189865</xdr:colOff>
      <xdr:row>58</xdr:row>
      <xdr:rowOff>127635</xdr:rowOff>
    </xdr:to>
    <xdr:cxnSp macro="">
      <xdr:nvCxnSpPr>
        <xdr:cNvPr id="341" name="直線コネクタ 340"/>
        <xdr:cNvCxnSpPr/>
      </xdr:nvCxnSpPr>
      <xdr:spPr>
        <a:xfrm flipV="1">
          <a:off x="10475595" y="8610600"/>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132080</xdr:rowOff>
    </xdr:from>
    <xdr:ext cx="469900" cy="256540"/>
    <xdr:sp macro="" textlink="">
      <xdr:nvSpPr>
        <xdr:cNvPr id="342" name="農林水産業費最小値テキスト"/>
        <xdr:cNvSpPr txBox="1"/>
      </xdr:nvSpPr>
      <xdr:spPr>
        <a:xfrm>
          <a:off x="10528300" y="100761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127635</xdr:rowOff>
    </xdr:from>
    <xdr:to>
      <xdr:col>55</xdr:col>
      <xdr:colOff>88900</xdr:colOff>
      <xdr:row>58</xdr:row>
      <xdr:rowOff>127635</xdr:rowOff>
    </xdr:to>
    <xdr:cxnSp macro="">
      <xdr:nvCxnSpPr>
        <xdr:cNvPr id="343" name="直線コネクタ 342"/>
        <xdr:cNvCxnSpPr/>
      </xdr:nvCxnSpPr>
      <xdr:spPr>
        <a:xfrm>
          <a:off x="10388600" y="1007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156210</xdr:rowOff>
    </xdr:from>
    <xdr:ext cx="598805" cy="256540"/>
    <xdr:sp macro="" textlink="">
      <xdr:nvSpPr>
        <xdr:cNvPr id="344" name="農林水産業費最大値テキスト"/>
        <xdr:cNvSpPr txBox="1"/>
      </xdr:nvSpPr>
      <xdr:spPr>
        <a:xfrm>
          <a:off x="10528300" y="83858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161,103</a:t>
          </a:r>
          <a:endParaRPr kumimoji="1" lang="ja-JP" altLang="en-US" sz="1000" b="1">
            <a:latin typeface="ＭＳ Ｐゴシック"/>
          </a:endParaRPr>
        </a:p>
      </xdr:txBody>
    </xdr:sp>
    <xdr:clientData/>
  </xdr:oneCellAnchor>
  <xdr:twoCellAnchor>
    <xdr:from>
      <xdr:col>54</xdr:col>
      <xdr:colOff>101600</xdr:colOff>
      <xdr:row>50</xdr:row>
      <xdr:rowOff>38100</xdr:rowOff>
    </xdr:from>
    <xdr:to>
      <xdr:col>55</xdr:col>
      <xdr:colOff>88900</xdr:colOff>
      <xdr:row>50</xdr:row>
      <xdr:rowOff>38100</xdr:rowOff>
    </xdr:to>
    <xdr:cxnSp macro="">
      <xdr:nvCxnSpPr>
        <xdr:cNvPr id="345" name="直線コネクタ 344"/>
        <xdr:cNvCxnSpPr/>
      </xdr:nvCxnSpPr>
      <xdr:spPr>
        <a:xfrm>
          <a:off x="10388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151130</xdr:rowOff>
    </xdr:from>
    <xdr:to>
      <xdr:col>55</xdr:col>
      <xdr:colOff>0</xdr:colOff>
      <xdr:row>57</xdr:row>
      <xdr:rowOff>151765</xdr:rowOff>
    </xdr:to>
    <xdr:cxnSp macro="">
      <xdr:nvCxnSpPr>
        <xdr:cNvPr id="346" name="直線コネクタ 345"/>
        <xdr:cNvCxnSpPr/>
      </xdr:nvCxnSpPr>
      <xdr:spPr>
        <a:xfrm>
          <a:off x="9639300" y="99237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109220</xdr:rowOff>
    </xdr:from>
    <xdr:ext cx="534670" cy="256540"/>
    <xdr:sp macro="" textlink="">
      <xdr:nvSpPr>
        <xdr:cNvPr id="347" name="農林水産業費平均値テキスト"/>
        <xdr:cNvSpPr txBox="1"/>
      </xdr:nvSpPr>
      <xdr:spPr>
        <a:xfrm>
          <a:off x="10528300" y="988187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130810</xdr:rowOff>
    </xdr:from>
    <xdr:to>
      <xdr:col>55</xdr:col>
      <xdr:colOff>50800</xdr:colOff>
      <xdr:row>58</xdr:row>
      <xdr:rowOff>60960</xdr:rowOff>
    </xdr:to>
    <xdr:sp macro="" textlink="">
      <xdr:nvSpPr>
        <xdr:cNvPr id="348" name="フローチャート: 判断 347"/>
        <xdr:cNvSpPr/>
      </xdr:nvSpPr>
      <xdr:spPr>
        <a:xfrm>
          <a:off x="104267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151130</xdr:rowOff>
    </xdr:from>
    <xdr:to>
      <xdr:col>50</xdr:col>
      <xdr:colOff>114300</xdr:colOff>
      <xdr:row>58</xdr:row>
      <xdr:rowOff>8255</xdr:rowOff>
    </xdr:to>
    <xdr:cxnSp macro="">
      <xdr:nvCxnSpPr>
        <xdr:cNvPr id="349" name="直線コネクタ 348"/>
        <xdr:cNvCxnSpPr/>
      </xdr:nvCxnSpPr>
      <xdr:spPr>
        <a:xfrm flipV="1">
          <a:off x="8750300" y="99237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38735</xdr:rowOff>
    </xdr:from>
    <xdr:to>
      <xdr:col>50</xdr:col>
      <xdr:colOff>165100</xdr:colOff>
      <xdr:row>57</xdr:row>
      <xdr:rowOff>140335</xdr:rowOff>
    </xdr:to>
    <xdr:sp macro="" textlink="">
      <xdr:nvSpPr>
        <xdr:cNvPr id="350" name="フローチャート: 判断 349"/>
        <xdr:cNvSpPr/>
      </xdr:nvSpPr>
      <xdr:spPr>
        <a:xfrm>
          <a:off x="9588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156845</xdr:rowOff>
    </xdr:from>
    <xdr:ext cx="532130" cy="256540"/>
    <xdr:sp macro="" textlink="">
      <xdr:nvSpPr>
        <xdr:cNvPr id="351" name="テキスト ボックス 350"/>
        <xdr:cNvSpPr txBox="1"/>
      </xdr:nvSpPr>
      <xdr:spPr>
        <a:xfrm>
          <a:off x="9371965" y="9586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167005</xdr:rowOff>
    </xdr:from>
    <xdr:to>
      <xdr:col>45</xdr:col>
      <xdr:colOff>177800</xdr:colOff>
      <xdr:row>58</xdr:row>
      <xdr:rowOff>8255</xdr:rowOff>
    </xdr:to>
    <xdr:cxnSp macro="">
      <xdr:nvCxnSpPr>
        <xdr:cNvPr id="352" name="直線コネクタ 351"/>
        <xdr:cNvCxnSpPr/>
      </xdr:nvCxnSpPr>
      <xdr:spPr>
        <a:xfrm>
          <a:off x="7861300" y="99396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46990</xdr:rowOff>
    </xdr:from>
    <xdr:to>
      <xdr:col>46</xdr:col>
      <xdr:colOff>38100</xdr:colOff>
      <xdr:row>57</xdr:row>
      <xdr:rowOff>148590</xdr:rowOff>
    </xdr:to>
    <xdr:sp macro="" textlink="">
      <xdr:nvSpPr>
        <xdr:cNvPr id="353" name="フローチャート: 判断 352"/>
        <xdr:cNvSpPr/>
      </xdr:nvSpPr>
      <xdr:spPr>
        <a:xfrm>
          <a:off x="8699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165100</xdr:rowOff>
    </xdr:from>
    <xdr:ext cx="532130" cy="259080"/>
    <xdr:sp macro="" textlink="">
      <xdr:nvSpPr>
        <xdr:cNvPr id="354" name="テキスト ボックス 353"/>
        <xdr:cNvSpPr txBox="1"/>
      </xdr:nvSpPr>
      <xdr:spPr>
        <a:xfrm>
          <a:off x="8482965" y="9594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167005</xdr:rowOff>
    </xdr:from>
    <xdr:to>
      <xdr:col>41</xdr:col>
      <xdr:colOff>50800</xdr:colOff>
      <xdr:row>58</xdr:row>
      <xdr:rowOff>27305</xdr:rowOff>
    </xdr:to>
    <xdr:cxnSp macro="">
      <xdr:nvCxnSpPr>
        <xdr:cNvPr id="355" name="直線コネクタ 354"/>
        <xdr:cNvCxnSpPr/>
      </xdr:nvCxnSpPr>
      <xdr:spPr>
        <a:xfrm flipV="1">
          <a:off x="6972300" y="993965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45085</xdr:rowOff>
    </xdr:from>
    <xdr:to>
      <xdr:col>41</xdr:col>
      <xdr:colOff>101600</xdr:colOff>
      <xdr:row>57</xdr:row>
      <xdr:rowOff>146685</xdr:rowOff>
    </xdr:to>
    <xdr:sp macro="" textlink="">
      <xdr:nvSpPr>
        <xdr:cNvPr id="356" name="フローチャート: 判断 355"/>
        <xdr:cNvSpPr/>
      </xdr:nvSpPr>
      <xdr:spPr>
        <a:xfrm>
          <a:off x="7810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163195</xdr:rowOff>
    </xdr:from>
    <xdr:ext cx="532130" cy="259080"/>
    <xdr:sp macro="" textlink="">
      <xdr:nvSpPr>
        <xdr:cNvPr id="357" name="テキスト ボックス 356"/>
        <xdr:cNvSpPr txBox="1"/>
      </xdr:nvSpPr>
      <xdr:spPr>
        <a:xfrm>
          <a:off x="7593965" y="9592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33655</xdr:rowOff>
    </xdr:from>
    <xdr:to>
      <xdr:col>36</xdr:col>
      <xdr:colOff>165100</xdr:colOff>
      <xdr:row>57</xdr:row>
      <xdr:rowOff>135255</xdr:rowOff>
    </xdr:to>
    <xdr:sp macro="" textlink="">
      <xdr:nvSpPr>
        <xdr:cNvPr id="358" name="フローチャート: 判断 357"/>
        <xdr:cNvSpPr/>
      </xdr:nvSpPr>
      <xdr:spPr>
        <a:xfrm>
          <a:off x="69215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151765</xdr:rowOff>
    </xdr:from>
    <xdr:ext cx="532130" cy="259080"/>
    <xdr:sp macro="" textlink="">
      <xdr:nvSpPr>
        <xdr:cNvPr id="359" name="テキスト ボックス 358"/>
        <xdr:cNvSpPr txBox="1"/>
      </xdr:nvSpPr>
      <xdr:spPr>
        <a:xfrm>
          <a:off x="6704965" y="9581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100965</xdr:rowOff>
    </xdr:from>
    <xdr:to>
      <xdr:col>55</xdr:col>
      <xdr:colOff>50800</xdr:colOff>
      <xdr:row>58</xdr:row>
      <xdr:rowOff>31115</xdr:rowOff>
    </xdr:to>
    <xdr:sp macro="" textlink="">
      <xdr:nvSpPr>
        <xdr:cNvPr id="365" name="楕円 364"/>
        <xdr:cNvSpPr/>
      </xdr:nvSpPr>
      <xdr:spPr>
        <a:xfrm>
          <a:off x="104267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123825</xdr:rowOff>
    </xdr:from>
    <xdr:ext cx="534670" cy="256540"/>
    <xdr:sp macro="" textlink="">
      <xdr:nvSpPr>
        <xdr:cNvPr id="366" name="農林水産業費該当値テキスト"/>
        <xdr:cNvSpPr txBox="1"/>
      </xdr:nvSpPr>
      <xdr:spPr>
        <a:xfrm>
          <a:off x="10528300" y="97250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100330</xdr:rowOff>
    </xdr:from>
    <xdr:to>
      <xdr:col>50</xdr:col>
      <xdr:colOff>165100</xdr:colOff>
      <xdr:row>58</xdr:row>
      <xdr:rowOff>30480</xdr:rowOff>
    </xdr:to>
    <xdr:sp macro="" textlink="">
      <xdr:nvSpPr>
        <xdr:cNvPr id="367" name="楕円 366"/>
        <xdr:cNvSpPr/>
      </xdr:nvSpPr>
      <xdr:spPr>
        <a:xfrm>
          <a:off x="9588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21590</xdr:rowOff>
    </xdr:from>
    <xdr:ext cx="532130" cy="259080"/>
    <xdr:sp macro="" textlink="">
      <xdr:nvSpPr>
        <xdr:cNvPr id="368" name="テキスト ボックス 367"/>
        <xdr:cNvSpPr txBox="1"/>
      </xdr:nvSpPr>
      <xdr:spPr>
        <a:xfrm>
          <a:off x="9371965" y="9965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128905</xdr:rowOff>
    </xdr:from>
    <xdr:to>
      <xdr:col>46</xdr:col>
      <xdr:colOff>38100</xdr:colOff>
      <xdr:row>58</xdr:row>
      <xdr:rowOff>59055</xdr:rowOff>
    </xdr:to>
    <xdr:sp macro="" textlink="">
      <xdr:nvSpPr>
        <xdr:cNvPr id="369" name="楕円 368"/>
        <xdr:cNvSpPr/>
      </xdr:nvSpPr>
      <xdr:spPr>
        <a:xfrm>
          <a:off x="8699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50165</xdr:rowOff>
    </xdr:from>
    <xdr:ext cx="532130" cy="259080"/>
    <xdr:sp macro="" textlink="">
      <xdr:nvSpPr>
        <xdr:cNvPr id="370" name="テキスト ボックス 369"/>
        <xdr:cNvSpPr txBox="1"/>
      </xdr:nvSpPr>
      <xdr:spPr>
        <a:xfrm>
          <a:off x="8482965" y="9994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116205</xdr:rowOff>
    </xdr:from>
    <xdr:to>
      <xdr:col>41</xdr:col>
      <xdr:colOff>101600</xdr:colOff>
      <xdr:row>58</xdr:row>
      <xdr:rowOff>46355</xdr:rowOff>
    </xdr:to>
    <xdr:sp macro="" textlink="">
      <xdr:nvSpPr>
        <xdr:cNvPr id="371" name="楕円 370"/>
        <xdr:cNvSpPr/>
      </xdr:nvSpPr>
      <xdr:spPr>
        <a:xfrm>
          <a:off x="7810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37465</xdr:rowOff>
    </xdr:from>
    <xdr:ext cx="532130" cy="259080"/>
    <xdr:sp macro="" textlink="">
      <xdr:nvSpPr>
        <xdr:cNvPr id="372" name="テキスト ボックス 371"/>
        <xdr:cNvSpPr txBox="1"/>
      </xdr:nvSpPr>
      <xdr:spPr>
        <a:xfrm>
          <a:off x="7593965" y="9981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147955</xdr:rowOff>
    </xdr:from>
    <xdr:to>
      <xdr:col>36</xdr:col>
      <xdr:colOff>165100</xdr:colOff>
      <xdr:row>58</xdr:row>
      <xdr:rowOff>78105</xdr:rowOff>
    </xdr:to>
    <xdr:sp macro="" textlink="">
      <xdr:nvSpPr>
        <xdr:cNvPr id="373" name="楕円 372"/>
        <xdr:cNvSpPr/>
      </xdr:nvSpPr>
      <xdr:spPr>
        <a:xfrm>
          <a:off x="69215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69215</xdr:rowOff>
    </xdr:from>
    <xdr:ext cx="532130" cy="259080"/>
    <xdr:sp macro="" textlink="">
      <xdr:nvSpPr>
        <xdr:cNvPr id="374" name="テキスト ボックス 373"/>
        <xdr:cNvSpPr txBox="1"/>
      </xdr:nvSpPr>
      <xdr:spPr>
        <a:xfrm>
          <a:off x="6704965" y="100133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3" name="テキスト ボックス 382"/>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6380" cy="256540"/>
    <xdr:sp macro="" textlink="">
      <xdr:nvSpPr>
        <xdr:cNvPr id="386" name="テキスト ボックス 385"/>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6540"/>
    <xdr:sp macro="" textlink="">
      <xdr:nvSpPr>
        <xdr:cNvPr id="388" name="テキスト ボックス 387"/>
        <xdr:cNvSpPr txBox="1"/>
      </xdr:nvSpPr>
      <xdr:spPr>
        <a:xfrm>
          <a:off x="6072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6540"/>
    <xdr:sp macro="" textlink="">
      <xdr:nvSpPr>
        <xdr:cNvPr id="390" name="テキスト ボックス 389"/>
        <xdr:cNvSpPr txBox="1"/>
      </xdr:nvSpPr>
      <xdr:spPr>
        <a:xfrm>
          <a:off x="6072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6540"/>
    <xdr:sp macro="" textlink="">
      <xdr:nvSpPr>
        <xdr:cNvPr id="392" name="テキスト ボックス 391"/>
        <xdr:cNvSpPr txBox="1"/>
      </xdr:nvSpPr>
      <xdr:spPr>
        <a:xfrm>
          <a:off x="6072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6540"/>
    <xdr:sp macro="" textlink="">
      <xdr:nvSpPr>
        <xdr:cNvPr id="394" name="テキスト ボックス 393"/>
        <xdr:cNvSpPr txBox="1"/>
      </xdr:nvSpPr>
      <xdr:spPr>
        <a:xfrm>
          <a:off x="6072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36195</xdr:rowOff>
    </xdr:from>
    <xdr:to>
      <xdr:col>54</xdr:col>
      <xdr:colOff>189865</xdr:colOff>
      <xdr:row>78</xdr:row>
      <xdr:rowOff>75565</xdr:rowOff>
    </xdr:to>
    <xdr:cxnSp macro="">
      <xdr:nvCxnSpPr>
        <xdr:cNvPr id="396" name="直線コネクタ 395"/>
        <xdr:cNvCxnSpPr/>
      </xdr:nvCxnSpPr>
      <xdr:spPr>
        <a:xfrm flipV="1">
          <a:off x="10475595" y="12209145"/>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79375</xdr:rowOff>
    </xdr:from>
    <xdr:ext cx="469900" cy="258445"/>
    <xdr:sp macro="" textlink="">
      <xdr:nvSpPr>
        <xdr:cNvPr id="397" name="商工費最小値テキスト"/>
        <xdr:cNvSpPr txBox="1"/>
      </xdr:nvSpPr>
      <xdr:spPr>
        <a:xfrm>
          <a:off x="10528300" y="13452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75565</xdr:rowOff>
    </xdr:from>
    <xdr:to>
      <xdr:col>55</xdr:col>
      <xdr:colOff>88900</xdr:colOff>
      <xdr:row>78</xdr:row>
      <xdr:rowOff>75565</xdr:rowOff>
    </xdr:to>
    <xdr:cxnSp macro="">
      <xdr:nvCxnSpPr>
        <xdr:cNvPr id="398" name="直線コネクタ 397"/>
        <xdr:cNvCxnSpPr/>
      </xdr:nvCxnSpPr>
      <xdr:spPr>
        <a:xfrm>
          <a:off x="10388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154940</xdr:rowOff>
    </xdr:from>
    <xdr:ext cx="534670" cy="256540"/>
    <xdr:sp macro="" textlink="">
      <xdr:nvSpPr>
        <xdr:cNvPr id="399" name="商工費最大値テキスト"/>
        <xdr:cNvSpPr txBox="1"/>
      </xdr:nvSpPr>
      <xdr:spPr>
        <a:xfrm>
          <a:off x="10528300" y="119849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57,039</a:t>
          </a:r>
          <a:endParaRPr kumimoji="1" lang="ja-JP" altLang="en-US" sz="1000" b="1">
            <a:latin typeface="ＭＳ Ｐゴシック"/>
          </a:endParaRPr>
        </a:p>
      </xdr:txBody>
    </xdr:sp>
    <xdr:clientData/>
  </xdr:oneCellAnchor>
  <xdr:twoCellAnchor>
    <xdr:from>
      <xdr:col>54</xdr:col>
      <xdr:colOff>101600</xdr:colOff>
      <xdr:row>71</xdr:row>
      <xdr:rowOff>36195</xdr:rowOff>
    </xdr:from>
    <xdr:to>
      <xdr:col>55</xdr:col>
      <xdr:colOff>88900</xdr:colOff>
      <xdr:row>71</xdr:row>
      <xdr:rowOff>36195</xdr:rowOff>
    </xdr:to>
    <xdr:cxnSp macro="">
      <xdr:nvCxnSpPr>
        <xdr:cNvPr id="400" name="直線コネクタ 399"/>
        <xdr:cNvCxnSpPr/>
      </xdr:nvCxnSpPr>
      <xdr:spPr>
        <a:xfrm>
          <a:off x="10388600" y="1220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145415</xdr:rowOff>
    </xdr:from>
    <xdr:to>
      <xdr:col>55</xdr:col>
      <xdr:colOff>0</xdr:colOff>
      <xdr:row>77</xdr:row>
      <xdr:rowOff>154940</xdr:rowOff>
    </xdr:to>
    <xdr:cxnSp macro="">
      <xdr:nvCxnSpPr>
        <xdr:cNvPr id="401" name="直線コネクタ 400"/>
        <xdr:cNvCxnSpPr/>
      </xdr:nvCxnSpPr>
      <xdr:spPr>
        <a:xfrm flipV="1">
          <a:off x="9639300" y="133470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73660</xdr:rowOff>
    </xdr:from>
    <xdr:ext cx="534670" cy="259080"/>
    <xdr:sp macro="" textlink="">
      <xdr:nvSpPr>
        <xdr:cNvPr id="402" name="商工費平均値テキスト"/>
        <xdr:cNvSpPr txBox="1"/>
      </xdr:nvSpPr>
      <xdr:spPr>
        <a:xfrm>
          <a:off x="10528300" y="12932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50800</xdr:rowOff>
    </xdr:from>
    <xdr:to>
      <xdr:col>55</xdr:col>
      <xdr:colOff>50800</xdr:colOff>
      <xdr:row>76</xdr:row>
      <xdr:rowOff>152400</xdr:rowOff>
    </xdr:to>
    <xdr:sp macro="" textlink="">
      <xdr:nvSpPr>
        <xdr:cNvPr id="403" name="フローチャート: 判断 402"/>
        <xdr:cNvSpPr/>
      </xdr:nvSpPr>
      <xdr:spPr>
        <a:xfrm>
          <a:off x="104267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154940</xdr:rowOff>
    </xdr:from>
    <xdr:to>
      <xdr:col>50</xdr:col>
      <xdr:colOff>114300</xdr:colOff>
      <xdr:row>78</xdr:row>
      <xdr:rowOff>49530</xdr:rowOff>
    </xdr:to>
    <xdr:cxnSp macro="">
      <xdr:nvCxnSpPr>
        <xdr:cNvPr id="404" name="直線コネクタ 403"/>
        <xdr:cNvCxnSpPr/>
      </xdr:nvCxnSpPr>
      <xdr:spPr>
        <a:xfrm flipV="1">
          <a:off x="8750300" y="1335659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97790</xdr:rowOff>
    </xdr:from>
    <xdr:to>
      <xdr:col>50</xdr:col>
      <xdr:colOff>165100</xdr:colOff>
      <xdr:row>76</xdr:row>
      <xdr:rowOff>27940</xdr:rowOff>
    </xdr:to>
    <xdr:sp macro="" textlink="">
      <xdr:nvSpPr>
        <xdr:cNvPr id="405" name="フローチャート: 判断 404"/>
        <xdr:cNvSpPr/>
      </xdr:nvSpPr>
      <xdr:spPr>
        <a:xfrm>
          <a:off x="9588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44450</xdr:rowOff>
    </xdr:from>
    <xdr:ext cx="532130" cy="259080"/>
    <xdr:sp macro="" textlink="">
      <xdr:nvSpPr>
        <xdr:cNvPr id="406" name="テキスト ボックス 405"/>
        <xdr:cNvSpPr txBox="1"/>
      </xdr:nvSpPr>
      <xdr:spPr>
        <a:xfrm>
          <a:off x="9371965" y="12731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49530</xdr:rowOff>
    </xdr:from>
    <xdr:to>
      <xdr:col>45</xdr:col>
      <xdr:colOff>177800</xdr:colOff>
      <xdr:row>78</xdr:row>
      <xdr:rowOff>56515</xdr:rowOff>
    </xdr:to>
    <xdr:cxnSp macro="">
      <xdr:nvCxnSpPr>
        <xdr:cNvPr id="407" name="直線コネクタ 406"/>
        <xdr:cNvCxnSpPr/>
      </xdr:nvCxnSpPr>
      <xdr:spPr>
        <a:xfrm flipV="1">
          <a:off x="7861300" y="134226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140335</xdr:rowOff>
    </xdr:from>
    <xdr:to>
      <xdr:col>46</xdr:col>
      <xdr:colOff>38100</xdr:colOff>
      <xdr:row>77</xdr:row>
      <xdr:rowOff>70485</xdr:rowOff>
    </xdr:to>
    <xdr:sp macro="" textlink="">
      <xdr:nvSpPr>
        <xdr:cNvPr id="408" name="フローチャート: 判断 407"/>
        <xdr:cNvSpPr/>
      </xdr:nvSpPr>
      <xdr:spPr>
        <a:xfrm>
          <a:off x="86995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86995</xdr:rowOff>
    </xdr:from>
    <xdr:ext cx="532130" cy="256540"/>
    <xdr:sp macro="" textlink="">
      <xdr:nvSpPr>
        <xdr:cNvPr id="409" name="テキスト ボックス 408"/>
        <xdr:cNvSpPr txBox="1"/>
      </xdr:nvSpPr>
      <xdr:spPr>
        <a:xfrm>
          <a:off x="8482965" y="129457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33655</xdr:rowOff>
    </xdr:from>
    <xdr:to>
      <xdr:col>41</xdr:col>
      <xdr:colOff>50800</xdr:colOff>
      <xdr:row>78</xdr:row>
      <xdr:rowOff>56515</xdr:rowOff>
    </xdr:to>
    <xdr:cxnSp macro="">
      <xdr:nvCxnSpPr>
        <xdr:cNvPr id="410" name="直線コネクタ 409"/>
        <xdr:cNvCxnSpPr/>
      </xdr:nvCxnSpPr>
      <xdr:spPr>
        <a:xfrm>
          <a:off x="6972300" y="134067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138430</xdr:rowOff>
    </xdr:from>
    <xdr:to>
      <xdr:col>41</xdr:col>
      <xdr:colOff>101600</xdr:colOff>
      <xdr:row>77</xdr:row>
      <xdr:rowOff>68580</xdr:rowOff>
    </xdr:to>
    <xdr:sp macro="" textlink="">
      <xdr:nvSpPr>
        <xdr:cNvPr id="411" name="フローチャート: 判断 410"/>
        <xdr:cNvSpPr/>
      </xdr:nvSpPr>
      <xdr:spPr>
        <a:xfrm>
          <a:off x="7810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85090</xdr:rowOff>
    </xdr:from>
    <xdr:ext cx="532130" cy="259080"/>
    <xdr:sp macro="" textlink="">
      <xdr:nvSpPr>
        <xdr:cNvPr id="412" name="テキスト ボックス 411"/>
        <xdr:cNvSpPr txBox="1"/>
      </xdr:nvSpPr>
      <xdr:spPr>
        <a:xfrm>
          <a:off x="7593965" y="129438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130175</xdr:rowOff>
    </xdr:from>
    <xdr:to>
      <xdr:col>36</xdr:col>
      <xdr:colOff>165100</xdr:colOff>
      <xdr:row>77</xdr:row>
      <xdr:rowOff>60325</xdr:rowOff>
    </xdr:to>
    <xdr:sp macro="" textlink="">
      <xdr:nvSpPr>
        <xdr:cNvPr id="413" name="フローチャート: 判断 412"/>
        <xdr:cNvSpPr/>
      </xdr:nvSpPr>
      <xdr:spPr>
        <a:xfrm>
          <a:off x="6921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76835</xdr:rowOff>
    </xdr:from>
    <xdr:ext cx="532130" cy="256540"/>
    <xdr:sp macro="" textlink="">
      <xdr:nvSpPr>
        <xdr:cNvPr id="414" name="テキスト ボックス 413"/>
        <xdr:cNvSpPr txBox="1"/>
      </xdr:nvSpPr>
      <xdr:spPr>
        <a:xfrm>
          <a:off x="6704965" y="129355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94615</xdr:rowOff>
    </xdr:from>
    <xdr:to>
      <xdr:col>55</xdr:col>
      <xdr:colOff>50800</xdr:colOff>
      <xdr:row>78</xdr:row>
      <xdr:rowOff>24765</xdr:rowOff>
    </xdr:to>
    <xdr:sp macro="" textlink="">
      <xdr:nvSpPr>
        <xdr:cNvPr id="420" name="楕円 419"/>
        <xdr:cNvSpPr/>
      </xdr:nvSpPr>
      <xdr:spPr>
        <a:xfrm>
          <a:off x="104267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9525</xdr:rowOff>
    </xdr:from>
    <xdr:ext cx="469900" cy="256540"/>
    <xdr:sp macro="" textlink="">
      <xdr:nvSpPr>
        <xdr:cNvPr id="421" name="商工費該当値テキスト"/>
        <xdr:cNvSpPr txBox="1"/>
      </xdr:nvSpPr>
      <xdr:spPr>
        <a:xfrm>
          <a:off x="10528300" y="132111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104140</xdr:rowOff>
    </xdr:from>
    <xdr:to>
      <xdr:col>50</xdr:col>
      <xdr:colOff>165100</xdr:colOff>
      <xdr:row>78</xdr:row>
      <xdr:rowOff>34290</xdr:rowOff>
    </xdr:to>
    <xdr:sp macro="" textlink="">
      <xdr:nvSpPr>
        <xdr:cNvPr id="422" name="楕円 421"/>
        <xdr:cNvSpPr/>
      </xdr:nvSpPr>
      <xdr:spPr>
        <a:xfrm>
          <a:off x="9588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25400</xdr:rowOff>
    </xdr:from>
    <xdr:ext cx="467360" cy="259080"/>
    <xdr:sp macro="" textlink="">
      <xdr:nvSpPr>
        <xdr:cNvPr id="423" name="テキスト ボックス 422"/>
        <xdr:cNvSpPr txBox="1"/>
      </xdr:nvSpPr>
      <xdr:spPr>
        <a:xfrm>
          <a:off x="9404350" y="13398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170180</xdr:rowOff>
    </xdr:from>
    <xdr:to>
      <xdr:col>46</xdr:col>
      <xdr:colOff>38100</xdr:colOff>
      <xdr:row>78</xdr:row>
      <xdr:rowOff>100330</xdr:rowOff>
    </xdr:to>
    <xdr:sp macro="" textlink="">
      <xdr:nvSpPr>
        <xdr:cNvPr id="424" name="楕円 423"/>
        <xdr:cNvSpPr/>
      </xdr:nvSpPr>
      <xdr:spPr>
        <a:xfrm>
          <a:off x="8699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91440</xdr:rowOff>
    </xdr:from>
    <xdr:ext cx="467360" cy="259080"/>
    <xdr:sp macro="" textlink="">
      <xdr:nvSpPr>
        <xdr:cNvPr id="425" name="テキスト ボックス 424"/>
        <xdr:cNvSpPr txBox="1"/>
      </xdr:nvSpPr>
      <xdr:spPr>
        <a:xfrm>
          <a:off x="8515350" y="134645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6350</xdr:rowOff>
    </xdr:from>
    <xdr:to>
      <xdr:col>41</xdr:col>
      <xdr:colOff>101600</xdr:colOff>
      <xdr:row>78</xdr:row>
      <xdr:rowOff>107315</xdr:rowOff>
    </xdr:to>
    <xdr:sp macro="" textlink="">
      <xdr:nvSpPr>
        <xdr:cNvPr id="426" name="楕円 425"/>
        <xdr:cNvSpPr/>
      </xdr:nvSpPr>
      <xdr:spPr>
        <a:xfrm>
          <a:off x="7810500" y="13379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98425</xdr:rowOff>
    </xdr:from>
    <xdr:ext cx="467360" cy="256540"/>
    <xdr:sp macro="" textlink="">
      <xdr:nvSpPr>
        <xdr:cNvPr id="427" name="テキスト ボックス 426"/>
        <xdr:cNvSpPr txBox="1"/>
      </xdr:nvSpPr>
      <xdr:spPr>
        <a:xfrm>
          <a:off x="7626350" y="13471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154940</xdr:rowOff>
    </xdr:from>
    <xdr:to>
      <xdr:col>36</xdr:col>
      <xdr:colOff>165100</xdr:colOff>
      <xdr:row>78</xdr:row>
      <xdr:rowOff>84455</xdr:rowOff>
    </xdr:to>
    <xdr:sp macro="" textlink="">
      <xdr:nvSpPr>
        <xdr:cNvPr id="428" name="楕円 427"/>
        <xdr:cNvSpPr/>
      </xdr:nvSpPr>
      <xdr:spPr>
        <a:xfrm>
          <a:off x="6921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75565</xdr:rowOff>
    </xdr:from>
    <xdr:ext cx="467360" cy="256540"/>
    <xdr:sp macro="" textlink="">
      <xdr:nvSpPr>
        <xdr:cNvPr id="429" name="テキスト ボックス 428"/>
        <xdr:cNvSpPr txBox="1"/>
      </xdr:nvSpPr>
      <xdr:spPr>
        <a:xfrm>
          <a:off x="6737350" y="134486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38" name="テキスト ボックス 437"/>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6380" cy="256540"/>
    <xdr:sp macro="" textlink="">
      <xdr:nvSpPr>
        <xdr:cNvPr id="440" name="テキスト ボックス 439"/>
        <xdr:cNvSpPr txBox="1"/>
      </xdr:nvSpPr>
      <xdr:spPr>
        <a:xfrm>
          <a:off x="6355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2" name="テキスト ボックス 441"/>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4" name="テキスト ボックス 44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6540"/>
    <xdr:sp macro="" textlink="">
      <xdr:nvSpPr>
        <xdr:cNvPr id="446" name="テキスト ボックス 445"/>
        <xdr:cNvSpPr txBox="1"/>
      </xdr:nvSpPr>
      <xdr:spPr>
        <a:xfrm>
          <a:off x="6072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8" name="テキスト ボックス 447"/>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9080"/>
    <xdr:sp macro="" textlink="">
      <xdr:nvSpPr>
        <xdr:cNvPr id="450" name="テキスト ボックス 449"/>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2" name="テキスト ボックス 451"/>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6985</xdr:rowOff>
    </xdr:from>
    <xdr:to>
      <xdr:col>54</xdr:col>
      <xdr:colOff>189865</xdr:colOff>
      <xdr:row>98</xdr:row>
      <xdr:rowOff>168910</xdr:rowOff>
    </xdr:to>
    <xdr:cxnSp macro="">
      <xdr:nvCxnSpPr>
        <xdr:cNvPr id="454" name="直線コネクタ 453"/>
        <xdr:cNvCxnSpPr/>
      </xdr:nvCxnSpPr>
      <xdr:spPr>
        <a:xfrm flipV="1">
          <a:off x="10475595" y="1560893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1270</xdr:rowOff>
    </xdr:from>
    <xdr:ext cx="534670" cy="259080"/>
    <xdr:sp macro="" textlink="">
      <xdr:nvSpPr>
        <xdr:cNvPr id="455" name="土木費最小値テキスト"/>
        <xdr:cNvSpPr txBox="1"/>
      </xdr:nvSpPr>
      <xdr:spPr>
        <a:xfrm>
          <a:off x="10528300" y="16974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22,463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168910</xdr:rowOff>
    </xdr:from>
    <xdr:to>
      <xdr:col>55</xdr:col>
      <xdr:colOff>88900</xdr:colOff>
      <xdr:row>98</xdr:row>
      <xdr:rowOff>168910</xdr:rowOff>
    </xdr:to>
    <xdr:cxnSp macro="">
      <xdr:nvCxnSpPr>
        <xdr:cNvPr id="456" name="直線コネクタ 455"/>
        <xdr:cNvCxnSpPr/>
      </xdr:nvCxnSpPr>
      <xdr:spPr>
        <a:xfrm>
          <a:off x="10388600" y="1697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125095</xdr:rowOff>
    </xdr:from>
    <xdr:ext cx="534670" cy="258445"/>
    <xdr:sp macro="" textlink="">
      <xdr:nvSpPr>
        <xdr:cNvPr id="457" name="土木費最大値テキスト"/>
        <xdr:cNvSpPr txBox="1"/>
      </xdr:nvSpPr>
      <xdr:spPr>
        <a:xfrm>
          <a:off x="10528300" y="15384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93,968</a:t>
          </a:r>
          <a:endParaRPr kumimoji="1" lang="ja-JP" altLang="en-US" sz="1000" b="1">
            <a:latin typeface="ＭＳ Ｐゴシック"/>
          </a:endParaRPr>
        </a:p>
      </xdr:txBody>
    </xdr:sp>
    <xdr:clientData/>
  </xdr:oneCellAnchor>
  <xdr:twoCellAnchor>
    <xdr:from>
      <xdr:col>54</xdr:col>
      <xdr:colOff>101600</xdr:colOff>
      <xdr:row>91</xdr:row>
      <xdr:rowOff>6985</xdr:rowOff>
    </xdr:from>
    <xdr:to>
      <xdr:col>55</xdr:col>
      <xdr:colOff>88900</xdr:colOff>
      <xdr:row>91</xdr:row>
      <xdr:rowOff>6985</xdr:rowOff>
    </xdr:to>
    <xdr:cxnSp macro="">
      <xdr:nvCxnSpPr>
        <xdr:cNvPr id="458" name="直線コネクタ 457"/>
        <xdr:cNvCxnSpPr/>
      </xdr:nvCxnSpPr>
      <xdr:spPr>
        <a:xfrm>
          <a:off x="10388600" y="1560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31115</xdr:rowOff>
    </xdr:from>
    <xdr:to>
      <xdr:col>55</xdr:col>
      <xdr:colOff>0</xdr:colOff>
      <xdr:row>97</xdr:row>
      <xdr:rowOff>53340</xdr:rowOff>
    </xdr:to>
    <xdr:cxnSp macro="">
      <xdr:nvCxnSpPr>
        <xdr:cNvPr id="459" name="直線コネクタ 458"/>
        <xdr:cNvCxnSpPr/>
      </xdr:nvCxnSpPr>
      <xdr:spPr>
        <a:xfrm>
          <a:off x="9639300" y="16490315"/>
          <a:ext cx="8382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57150</xdr:rowOff>
    </xdr:from>
    <xdr:ext cx="534670" cy="259080"/>
    <xdr:sp macro="" textlink="">
      <xdr:nvSpPr>
        <xdr:cNvPr id="460" name="土木費平均値テキスト"/>
        <xdr:cNvSpPr txBox="1"/>
      </xdr:nvSpPr>
      <xdr:spPr>
        <a:xfrm>
          <a:off x="10528300" y="16344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34290</xdr:rowOff>
    </xdr:from>
    <xdr:to>
      <xdr:col>55</xdr:col>
      <xdr:colOff>50800</xdr:colOff>
      <xdr:row>96</xdr:row>
      <xdr:rowOff>135890</xdr:rowOff>
    </xdr:to>
    <xdr:sp macro="" textlink="">
      <xdr:nvSpPr>
        <xdr:cNvPr id="461" name="フローチャート: 判断 460"/>
        <xdr:cNvSpPr/>
      </xdr:nvSpPr>
      <xdr:spPr>
        <a:xfrm>
          <a:off x="104267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635</xdr:rowOff>
    </xdr:from>
    <xdr:to>
      <xdr:col>50</xdr:col>
      <xdr:colOff>114300</xdr:colOff>
      <xdr:row>96</xdr:row>
      <xdr:rowOff>31115</xdr:rowOff>
    </xdr:to>
    <xdr:cxnSp macro="">
      <xdr:nvCxnSpPr>
        <xdr:cNvPr id="462" name="直線コネクタ 461"/>
        <xdr:cNvCxnSpPr/>
      </xdr:nvCxnSpPr>
      <xdr:spPr>
        <a:xfrm>
          <a:off x="8750300" y="1645983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84455</xdr:rowOff>
    </xdr:from>
    <xdr:to>
      <xdr:col>50</xdr:col>
      <xdr:colOff>165100</xdr:colOff>
      <xdr:row>96</xdr:row>
      <xdr:rowOff>14605</xdr:rowOff>
    </xdr:to>
    <xdr:sp macro="" textlink="">
      <xdr:nvSpPr>
        <xdr:cNvPr id="463" name="フローチャート: 判断 462"/>
        <xdr:cNvSpPr/>
      </xdr:nvSpPr>
      <xdr:spPr>
        <a:xfrm>
          <a:off x="95885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31115</xdr:rowOff>
    </xdr:from>
    <xdr:ext cx="532130" cy="256540"/>
    <xdr:sp macro="" textlink="">
      <xdr:nvSpPr>
        <xdr:cNvPr id="464" name="テキスト ボックス 463"/>
        <xdr:cNvSpPr txBox="1"/>
      </xdr:nvSpPr>
      <xdr:spPr>
        <a:xfrm>
          <a:off x="9371965" y="161474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635</xdr:rowOff>
    </xdr:from>
    <xdr:to>
      <xdr:col>45</xdr:col>
      <xdr:colOff>177800</xdr:colOff>
      <xdr:row>96</xdr:row>
      <xdr:rowOff>78740</xdr:rowOff>
    </xdr:to>
    <xdr:cxnSp macro="">
      <xdr:nvCxnSpPr>
        <xdr:cNvPr id="465" name="直線コネクタ 464"/>
        <xdr:cNvCxnSpPr/>
      </xdr:nvCxnSpPr>
      <xdr:spPr>
        <a:xfrm flipV="1">
          <a:off x="7861300" y="1645983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140335</xdr:rowOff>
    </xdr:from>
    <xdr:to>
      <xdr:col>46</xdr:col>
      <xdr:colOff>38100</xdr:colOff>
      <xdr:row>96</xdr:row>
      <xdr:rowOff>70485</xdr:rowOff>
    </xdr:to>
    <xdr:sp macro="" textlink="">
      <xdr:nvSpPr>
        <xdr:cNvPr id="466" name="フローチャート: 判断 465"/>
        <xdr:cNvSpPr/>
      </xdr:nvSpPr>
      <xdr:spPr>
        <a:xfrm>
          <a:off x="86995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61595</xdr:rowOff>
    </xdr:from>
    <xdr:ext cx="532130" cy="259080"/>
    <xdr:sp macro="" textlink="">
      <xdr:nvSpPr>
        <xdr:cNvPr id="467" name="テキスト ボックス 466"/>
        <xdr:cNvSpPr txBox="1"/>
      </xdr:nvSpPr>
      <xdr:spPr>
        <a:xfrm>
          <a:off x="8482965" y="16520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78740</xdr:rowOff>
    </xdr:from>
    <xdr:to>
      <xdr:col>41</xdr:col>
      <xdr:colOff>50800</xdr:colOff>
      <xdr:row>97</xdr:row>
      <xdr:rowOff>48260</xdr:rowOff>
    </xdr:to>
    <xdr:cxnSp macro="">
      <xdr:nvCxnSpPr>
        <xdr:cNvPr id="468" name="直線コネクタ 467"/>
        <xdr:cNvCxnSpPr/>
      </xdr:nvCxnSpPr>
      <xdr:spPr>
        <a:xfrm flipV="1">
          <a:off x="6972300" y="1653794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133350</xdr:rowOff>
    </xdr:from>
    <xdr:to>
      <xdr:col>41</xdr:col>
      <xdr:colOff>101600</xdr:colOff>
      <xdr:row>96</xdr:row>
      <xdr:rowOff>63500</xdr:rowOff>
    </xdr:to>
    <xdr:sp macro="" textlink="">
      <xdr:nvSpPr>
        <xdr:cNvPr id="469" name="フローチャート: 判断 468"/>
        <xdr:cNvSpPr/>
      </xdr:nvSpPr>
      <xdr:spPr>
        <a:xfrm>
          <a:off x="7810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80010</xdr:rowOff>
    </xdr:from>
    <xdr:ext cx="532130" cy="259080"/>
    <xdr:sp macro="" textlink="">
      <xdr:nvSpPr>
        <xdr:cNvPr id="470" name="テキスト ボックス 469"/>
        <xdr:cNvSpPr txBox="1"/>
      </xdr:nvSpPr>
      <xdr:spPr>
        <a:xfrm>
          <a:off x="7593965" y="16196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106680</xdr:rowOff>
    </xdr:from>
    <xdr:to>
      <xdr:col>36</xdr:col>
      <xdr:colOff>165100</xdr:colOff>
      <xdr:row>96</xdr:row>
      <xdr:rowOff>36830</xdr:rowOff>
    </xdr:to>
    <xdr:sp macro="" textlink="">
      <xdr:nvSpPr>
        <xdr:cNvPr id="471" name="フローチャート: 判断 470"/>
        <xdr:cNvSpPr/>
      </xdr:nvSpPr>
      <xdr:spPr>
        <a:xfrm>
          <a:off x="6921500" y="1639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53340</xdr:rowOff>
    </xdr:from>
    <xdr:ext cx="532130" cy="256540"/>
    <xdr:sp macro="" textlink="">
      <xdr:nvSpPr>
        <xdr:cNvPr id="472" name="テキスト ボックス 471"/>
        <xdr:cNvSpPr txBox="1"/>
      </xdr:nvSpPr>
      <xdr:spPr>
        <a:xfrm>
          <a:off x="6704965" y="161696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2540</xdr:rowOff>
    </xdr:from>
    <xdr:to>
      <xdr:col>55</xdr:col>
      <xdr:colOff>50800</xdr:colOff>
      <xdr:row>97</xdr:row>
      <xdr:rowOff>104140</xdr:rowOff>
    </xdr:to>
    <xdr:sp macro="" textlink="">
      <xdr:nvSpPr>
        <xdr:cNvPr id="478" name="楕円 477"/>
        <xdr:cNvSpPr/>
      </xdr:nvSpPr>
      <xdr:spPr>
        <a:xfrm>
          <a:off x="104267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152400</xdr:rowOff>
    </xdr:from>
    <xdr:ext cx="534670" cy="259080"/>
    <xdr:sp macro="" textlink="">
      <xdr:nvSpPr>
        <xdr:cNvPr id="479" name="土木費該当値テキスト"/>
        <xdr:cNvSpPr txBox="1"/>
      </xdr:nvSpPr>
      <xdr:spPr>
        <a:xfrm>
          <a:off x="10528300" y="16611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151765</xdr:rowOff>
    </xdr:from>
    <xdr:to>
      <xdr:col>50</xdr:col>
      <xdr:colOff>165100</xdr:colOff>
      <xdr:row>96</xdr:row>
      <xdr:rowOff>81915</xdr:rowOff>
    </xdr:to>
    <xdr:sp macro="" textlink="">
      <xdr:nvSpPr>
        <xdr:cNvPr id="480" name="楕円 479"/>
        <xdr:cNvSpPr/>
      </xdr:nvSpPr>
      <xdr:spPr>
        <a:xfrm>
          <a:off x="9588500" y="164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73025</xdr:rowOff>
    </xdr:from>
    <xdr:ext cx="532130" cy="259080"/>
    <xdr:sp macro="" textlink="">
      <xdr:nvSpPr>
        <xdr:cNvPr id="481" name="テキスト ボックス 480"/>
        <xdr:cNvSpPr txBox="1"/>
      </xdr:nvSpPr>
      <xdr:spPr>
        <a:xfrm>
          <a:off x="9371965" y="165322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121285</xdr:rowOff>
    </xdr:from>
    <xdr:to>
      <xdr:col>46</xdr:col>
      <xdr:colOff>38100</xdr:colOff>
      <xdr:row>96</xdr:row>
      <xdr:rowOff>52070</xdr:rowOff>
    </xdr:to>
    <xdr:sp macro="" textlink="">
      <xdr:nvSpPr>
        <xdr:cNvPr id="482" name="楕円 481"/>
        <xdr:cNvSpPr/>
      </xdr:nvSpPr>
      <xdr:spPr>
        <a:xfrm>
          <a:off x="869950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67945</xdr:rowOff>
    </xdr:from>
    <xdr:ext cx="532130" cy="258445"/>
    <xdr:sp macro="" textlink="">
      <xdr:nvSpPr>
        <xdr:cNvPr id="483" name="テキスト ボックス 482"/>
        <xdr:cNvSpPr txBox="1"/>
      </xdr:nvSpPr>
      <xdr:spPr>
        <a:xfrm>
          <a:off x="8482965" y="161842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27940</xdr:rowOff>
    </xdr:from>
    <xdr:to>
      <xdr:col>41</xdr:col>
      <xdr:colOff>101600</xdr:colOff>
      <xdr:row>96</xdr:row>
      <xdr:rowOff>129540</xdr:rowOff>
    </xdr:to>
    <xdr:sp macro="" textlink="">
      <xdr:nvSpPr>
        <xdr:cNvPr id="484" name="楕円 483"/>
        <xdr:cNvSpPr/>
      </xdr:nvSpPr>
      <xdr:spPr>
        <a:xfrm>
          <a:off x="781050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120650</xdr:rowOff>
    </xdr:from>
    <xdr:ext cx="532130" cy="256540"/>
    <xdr:sp macro="" textlink="">
      <xdr:nvSpPr>
        <xdr:cNvPr id="485" name="テキスト ボックス 484"/>
        <xdr:cNvSpPr txBox="1"/>
      </xdr:nvSpPr>
      <xdr:spPr>
        <a:xfrm>
          <a:off x="7593965" y="165798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168910</xdr:rowOff>
    </xdr:from>
    <xdr:to>
      <xdr:col>36</xdr:col>
      <xdr:colOff>165100</xdr:colOff>
      <xdr:row>97</xdr:row>
      <xdr:rowOff>99060</xdr:rowOff>
    </xdr:to>
    <xdr:sp macro="" textlink="">
      <xdr:nvSpPr>
        <xdr:cNvPr id="486" name="楕円 485"/>
        <xdr:cNvSpPr/>
      </xdr:nvSpPr>
      <xdr:spPr>
        <a:xfrm>
          <a:off x="6921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90170</xdr:rowOff>
    </xdr:from>
    <xdr:ext cx="532130" cy="259080"/>
    <xdr:sp macro="" textlink="">
      <xdr:nvSpPr>
        <xdr:cNvPr id="487" name="テキスト ボックス 486"/>
        <xdr:cNvSpPr txBox="1"/>
      </xdr:nvSpPr>
      <xdr:spPr>
        <a:xfrm>
          <a:off x="6704965" y="16720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6" name="テキスト ボックス 495"/>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6540"/>
    <xdr:sp macro="" textlink="">
      <xdr:nvSpPr>
        <xdr:cNvPr id="498" name="テキスト ボックス 497"/>
        <xdr:cNvSpPr txBox="1"/>
      </xdr:nvSpPr>
      <xdr:spPr>
        <a:xfrm>
          <a:off x="12197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6540"/>
    <xdr:sp macro="" textlink="">
      <xdr:nvSpPr>
        <xdr:cNvPr id="500" name="テキスト ボックス 499"/>
        <xdr:cNvSpPr txBox="1"/>
      </xdr:nvSpPr>
      <xdr:spPr>
        <a:xfrm>
          <a:off x="11914505" y="6512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502" name="テキスト ボックス 501"/>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6540"/>
    <xdr:sp macro="" textlink="">
      <xdr:nvSpPr>
        <xdr:cNvPr id="504" name="テキスト ボックス 503"/>
        <xdr:cNvSpPr txBox="1"/>
      </xdr:nvSpPr>
      <xdr:spPr>
        <a:xfrm>
          <a:off x="11914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6540"/>
    <xdr:sp macro="" textlink="">
      <xdr:nvSpPr>
        <xdr:cNvPr id="506" name="テキスト ボックス 505"/>
        <xdr:cNvSpPr txBox="1"/>
      </xdr:nvSpPr>
      <xdr:spPr>
        <a:xfrm>
          <a:off x="11914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08" name="テキスト ボックス 507"/>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107315</xdr:rowOff>
    </xdr:from>
    <xdr:to>
      <xdr:col>85</xdr:col>
      <xdr:colOff>126365</xdr:colOff>
      <xdr:row>38</xdr:row>
      <xdr:rowOff>140335</xdr:rowOff>
    </xdr:to>
    <xdr:cxnSp macro="">
      <xdr:nvCxnSpPr>
        <xdr:cNvPr id="510" name="直線コネクタ 509"/>
        <xdr:cNvCxnSpPr/>
      </xdr:nvCxnSpPr>
      <xdr:spPr>
        <a:xfrm flipV="1">
          <a:off x="16317595" y="5593715"/>
          <a:ext cx="1270" cy="1061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144145</xdr:rowOff>
    </xdr:from>
    <xdr:ext cx="469900" cy="256540"/>
    <xdr:sp macro="" textlink="">
      <xdr:nvSpPr>
        <xdr:cNvPr id="511" name="消防費最小値テキスト"/>
        <xdr:cNvSpPr txBox="1"/>
      </xdr:nvSpPr>
      <xdr:spPr>
        <a:xfrm>
          <a:off x="16370300" y="66592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140335</xdr:rowOff>
    </xdr:from>
    <xdr:to>
      <xdr:col>86</xdr:col>
      <xdr:colOff>25400</xdr:colOff>
      <xdr:row>38</xdr:row>
      <xdr:rowOff>140335</xdr:rowOff>
    </xdr:to>
    <xdr:cxnSp macro="">
      <xdr:nvCxnSpPr>
        <xdr:cNvPr id="512" name="直線コネクタ 511"/>
        <xdr:cNvCxnSpPr/>
      </xdr:nvCxnSpPr>
      <xdr:spPr>
        <a:xfrm>
          <a:off x="16230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53975</xdr:rowOff>
    </xdr:from>
    <xdr:ext cx="534670" cy="256540"/>
    <xdr:sp macro="" textlink="">
      <xdr:nvSpPr>
        <xdr:cNvPr id="513" name="消防費最大値テキスト"/>
        <xdr:cNvSpPr txBox="1"/>
      </xdr:nvSpPr>
      <xdr:spPr>
        <a:xfrm>
          <a:off x="16370300" y="53689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33,204</a:t>
          </a:r>
          <a:endParaRPr kumimoji="1" lang="ja-JP" altLang="en-US" sz="1000" b="1">
            <a:latin typeface="ＭＳ Ｐゴシック"/>
          </a:endParaRPr>
        </a:p>
      </xdr:txBody>
    </xdr:sp>
    <xdr:clientData/>
  </xdr:oneCellAnchor>
  <xdr:twoCellAnchor>
    <xdr:from>
      <xdr:col>85</xdr:col>
      <xdr:colOff>38100</xdr:colOff>
      <xdr:row>32</xdr:row>
      <xdr:rowOff>107315</xdr:rowOff>
    </xdr:from>
    <xdr:to>
      <xdr:col>86</xdr:col>
      <xdr:colOff>25400</xdr:colOff>
      <xdr:row>32</xdr:row>
      <xdr:rowOff>107315</xdr:rowOff>
    </xdr:to>
    <xdr:cxnSp macro="">
      <xdr:nvCxnSpPr>
        <xdr:cNvPr id="514" name="直線コネクタ 513"/>
        <xdr:cNvCxnSpPr/>
      </xdr:nvCxnSpPr>
      <xdr:spPr>
        <a:xfrm>
          <a:off x="16230600" y="5593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165100</xdr:rowOff>
    </xdr:from>
    <xdr:to>
      <xdr:col>85</xdr:col>
      <xdr:colOff>127000</xdr:colOff>
      <xdr:row>37</xdr:row>
      <xdr:rowOff>20955</xdr:rowOff>
    </xdr:to>
    <xdr:cxnSp macro="">
      <xdr:nvCxnSpPr>
        <xdr:cNvPr id="515" name="直線コネクタ 514"/>
        <xdr:cNvCxnSpPr/>
      </xdr:nvCxnSpPr>
      <xdr:spPr>
        <a:xfrm>
          <a:off x="15481300" y="633730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153035</xdr:rowOff>
    </xdr:from>
    <xdr:ext cx="534670" cy="259080"/>
    <xdr:sp macro="" textlink="">
      <xdr:nvSpPr>
        <xdr:cNvPr id="516" name="消防費平均値テキスト"/>
        <xdr:cNvSpPr txBox="1"/>
      </xdr:nvSpPr>
      <xdr:spPr>
        <a:xfrm>
          <a:off x="16370300" y="6153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517" name="フローチャート: 判断 516"/>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111760</xdr:rowOff>
    </xdr:from>
    <xdr:to>
      <xdr:col>81</xdr:col>
      <xdr:colOff>50800</xdr:colOff>
      <xdr:row>36</xdr:row>
      <xdr:rowOff>165100</xdr:rowOff>
    </xdr:to>
    <xdr:cxnSp macro="">
      <xdr:nvCxnSpPr>
        <xdr:cNvPr id="518" name="直線コネクタ 517"/>
        <xdr:cNvCxnSpPr/>
      </xdr:nvCxnSpPr>
      <xdr:spPr>
        <a:xfrm>
          <a:off x="14592300" y="62839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93345</xdr:rowOff>
    </xdr:from>
    <xdr:to>
      <xdr:col>81</xdr:col>
      <xdr:colOff>101600</xdr:colOff>
      <xdr:row>36</xdr:row>
      <xdr:rowOff>23495</xdr:rowOff>
    </xdr:to>
    <xdr:sp macro="" textlink="">
      <xdr:nvSpPr>
        <xdr:cNvPr id="519" name="フローチャート: 判断 518"/>
        <xdr:cNvSpPr/>
      </xdr:nvSpPr>
      <xdr:spPr>
        <a:xfrm>
          <a:off x="15430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40640</xdr:rowOff>
    </xdr:from>
    <xdr:ext cx="532130" cy="256540"/>
    <xdr:sp macro="" textlink="">
      <xdr:nvSpPr>
        <xdr:cNvPr id="520" name="テキスト ボックス 519"/>
        <xdr:cNvSpPr txBox="1"/>
      </xdr:nvSpPr>
      <xdr:spPr>
        <a:xfrm>
          <a:off x="15213965" y="5869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111760</xdr:rowOff>
    </xdr:from>
    <xdr:to>
      <xdr:col>76</xdr:col>
      <xdr:colOff>114300</xdr:colOff>
      <xdr:row>37</xdr:row>
      <xdr:rowOff>24765</xdr:rowOff>
    </xdr:to>
    <xdr:cxnSp macro="">
      <xdr:nvCxnSpPr>
        <xdr:cNvPr id="521" name="直線コネクタ 520"/>
        <xdr:cNvCxnSpPr/>
      </xdr:nvCxnSpPr>
      <xdr:spPr>
        <a:xfrm flipV="1">
          <a:off x="13703300" y="628396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107315</xdr:rowOff>
    </xdr:to>
    <xdr:sp macro="" textlink="">
      <xdr:nvSpPr>
        <xdr:cNvPr id="522" name="フローチャート: 判断 521"/>
        <xdr:cNvSpPr/>
      </xdr:nvSpPr>
      <xdr:spPr>
        <a:xfrm>
          <a:off x="14541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123825</xdr:rowOff>
    </xdr:from>
    <xdr:ext cx="532130" cy="256540"/>
    <xdr:sp macro="" textlink="">
      <xdr:nvSpPr>
        <xdr:cNvPr id="523" name="テキスト ボックス 522"/>
        <xdr:cNvSpPr txBox="1"/>
      </xdr:nvSpPr>
      <xdr:spPr>
        <a:xfrm>
          <a:off x="14324965" y="59531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19050</xdr:rowOff>
    </xdr:from>
    <xdr:to>
      <xdr:col>71</xdr:col>
      <xdr:colOff>177800</xdr:colOff>
      <xdr:row>37</xdr:row>
      <xdr:rowOff>24765</xdr:rowOff>
    </xdr:to>
    <xdr:cxnSp macro="">
      <xdr:nvCxnSpPr>
        <xdr:cNvPr id="524" name="直線コネクタ 523"/>
        <xdr:cNvCxnSpPr/>
      </xdr:nvCxnSpPr>
      <xdr:spPr>
        <a:xfrm>
          <a:off x="12814300" y="63627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525" name="フローチャート: 判断 524"/>
        <xdr:cNvSpPr/>
      </xdr:nvSpPr>
      <xdr:spPr>
        <a:xfrm>
          <a:off x="13652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137795</xdr:rowOff>
    </xdr:from>
    <xdr:ext cx="532130" cy="259080"/>
    <xdr:sp macro="" textlink="">
      <xdr:nvSpPr>
        <xdr:cNvPr id="526" name="テキスト ボックス 525"/>
        <xdr:cNvSpPr txBox="1"/>
      </xdr:nvSpPr>
      <xdr:spPr>
        <a:xfrm>
          <a:off x="13435965" y="5967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31115</xdr:rowOff>
    </xdr:from>
    <xdr:to>
      <xdr:col>67</xdr:col>
      <xdr:colOff>101600</xdr:colOff>
      <xdr:row>36</xdr:row>
      <xdr:rowOff>132715</xdr:rowOff>
    </xdr:to>
    <xdr:sp macro="" textlink="">
      <xdr:nvSpPr>
        <xdr:cNvPr id="527" name="フローチャート: 判断 526"/>
        <xdr:cNvSpPr/>
      </xdr:nvSpPr>
      <xdr:spPr>
        <a:xfrm>
          <a:off x="12763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149860</xdr:rowOff>
    </xdr:from>
    <xdr:ext cx="532130" cy="259080"/>
    <xdr:sp macro="" textlink="">
      <xdr:nvSpPr>
        <xdr:cNvPr id="528" name="テキスト ボックス 527"/>
        <xdr:cNvSpPr txBox="1"/>
      </xdr:nvSpPr>
      <xdr:spPr>
        <a:xfrm>
          <a:off x="12546965" y="59791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34" name="楕円 533"/>
        <xdr:cNvSpPr/>
      </xdr:nvSpPr>
      <xdr:spPr>
        <a:xfrm>
          <a:off x="16268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120650</xdr:rowOff>
    </xdr:from>
    <xdr:ext cx="534670" cy="256540"/>
    <xdr:sp macro="" textlink="">
      <xdr:nvSpPr>
        <xdr:cNvPr id="535" name="消防費該当値テキスト"/>
        <xdr:cNvSpPr txBox="1"/>
      </xdr:nvSpPr>
      <xdr:spPr>
        <a:xfrm>
          <a:off x="16370300" y="62928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114300</xdr:rowOff>
    </xdr:from>
    <xdr:to>
      <xdr:col>81</xdr:col>
      <xdr:colOff>101600</xdr:colOff>
      <xdr:row>37</xdr:row>
      <xdr:rowOff>44450</xdr:rowOff>
    </xdr:to>
    <xdr:sp macro="" textlink="">
      <xdr:nvSpPr>
        <xdr:cNvPr id="536" name="楕円 535"/>
        <xdr:cNvSpPr/>
      </xdr:nvSpPr>
      <xdr:spPr>
        <a:xfrm>
          <a:off x="15430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35560</xdr:rowOff>
    </xdr:from>
    <xdr:ext cx="532130" cy="259080"/>
    <xdr:sp macro="" textlink="">
      <xdr:nvSpPr>
        <xdr:cNvPr id="537" name="テキスト ボックス 536"/>
        <xdr:cNvSpPr txBox="1"/>
      </xdr:nvSpPr>
      <xdr:spPr>
        <a:xfrm>
          <a:off x="15213965" y="6379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60960</xdr:rowOff>
    </xdr:from>
    <xdr:to>
      <xdr:col>76</xdr:col>
      <xdr:colOff>165100</xdr:colOff>
      <xdr:row>36</xdr:row>
      <xdr:rowOff>162560</xdr:rowOff>
    </xdr:to>
    <xdr:sp macro="" textlink="">
      <xdr:nvSpPr>
        <xdr:cNvPr id="538" name="楕円 537"/>
        <xdr:cNvSpPr/>
      </xdr:nvSpPr>
      <xdr:spPr>
        <a:xfrm>
          <a:off x="14541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153670</xdr:rowOff>
    </xdr:from>
    <xdr:ext cx="532130" cy="259080"/>
    <xdr:sp macro="" textlink="">
      <xdr:nvSpPr>
        <xdr:cNvPr id="539" name="テキスト ボックス 538"/>
        <xdr:cNvSpPr txBox="1"/>
      </xdr:nvSpPr>
      <xdr:spPr>
        <a:xfrm>
          <a:off x="14324965" y="63258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145415</xdr:rowOff>
    </xdr:from>
    <xdr:to>
      <xdr:col>72</xdr:col>
      <xdr:colOff>38100</xdr:colOff>
      <xdr:row>37</xdr:row>
      <xdr:rowOff>75565</xdr:rowOff>
    </xdr:to>
    <xdr:sp macro="" textlink="">
      <xdr:nvSpPr>
        <xdr:cNvPr id="540" name="楕円 539"/>
        <xdr:cNvSpPr/>
      </xdr:nvSpPr>
      <xdr:spPr>
        <a:xfrm>
          <a:off x="13652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66675</xdr:rowOff>
    </xdr:from>
    <xdr:ext cx="532130" cy="256540"/>
    <xdr:sp macro="" textlink="">
      <xdr:nvSpPr>
        <xdr:cNvPr id="541" name="テキスト ボックス 540"/>
        <xdr:cNvSpPr txBox="1"/>
      </xdr:nvSpPr>
      <xdr:spPr>
        <a:xfrm>
          <a:off x="13435965" y="6410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139700</xdr:rowOff>
    </xdr:from>
    <xdr:to>
      <xdr:col>67</xdr:col>
      <xdr:colOff>101600</xdr:colOff>
      <xdr:row>37</xdr:row>
      <xdr:rowOff>69850</xdr:rowOff>
    </xdr:to>
    <xdr:sp macro="" textlink="">
      <xdr:nvSpPr>
        <xdr:cNvPr id="542" name="楕円 541"/>
        <xdr:cNvSpPr/>
      </xdr:nvSpPr>
      <xdr:spPr>
        <a:xfrm>
          <a:off x="1276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60960</xdr:rowOff>
    </xdr:from>
    <xdr:ext cx="532130" cy="259080"/>
    <xdr:sp macro="" textlink="">
      <xdr:nvSpPr>
        <xdr:cNvPr id="543" name="テキスト ボックス 542"/>
        <xdr:cNvSpPr txBox="1"/>
      </xdr:nvSpPr>
      <xdr:spPr>
        <a:xfrm>
          <a:off x="12546965" y="6404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2" name="テキスト ボックス 551"/>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6380" cy="256540"/>
    <xdr:sp macro="" textlink="">
      <xdr:nvSpPr>
        <xdr:cNvPr id="554" name="テキスト ボックス 553"/>
        <xdr:cNvSpPr txBox="1"/>
      </xdr:nvSpPr>
      <xdr:spPr>
        <a:xfrm>
          <a:off x="12197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6" name="テキスト ボックス 555"/>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8" name="テキスト ボックス 55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6540"/>
    <xdr:sp macro="" textlink="">
      <xdr:nvSpPr>
        <xdr:cNvPr id="560" name="テキスト ボックス 559"/>
        <xdr:cNvSpPr txBox="1"/>
      </xdr:nvSpPr>
      <xdr:spPr>
        <a:xfrm>
          <a:off x="11914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2" name="テキスト ボックス 561"/>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3090" cy="259080"/>
    <xdr:sp macro="" textlink="">
      <xdr:nvSpPr>
        <xdr:cNvPr id="564" name="テキスト ボックス 563"/>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66" name="テキスト ボックス 565"/>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18415</xdr:rowOff>
    </xdr:from>
    <xdr:to>
      <xdr:col>85</xdr:col>
      <xdr:colOff>126365</xdr:colOff>
      <xdr:row>58</xdr:row>
      <xdr:rowOff>123190</xdr:rowOff>
    </xdr:to>
    <xdr:cxnSp macro="">
      <xdr:nvCxnSpPr>
        <xdr:cNvPr id="568" name="直線コネクタ 567"/>
        <xdr:cNvCxnSpPr/>
      </xdr:nvCxnSpPr>
      <xdr:spPr>
        <a:xfrm flipV="1">
          <a:off x="16317595" y="8590915"/>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127000</xdr:rowOff>
    </xdr:from>
    <xdr:ext cx="534670" cy="259080"/>
    <xdr:sp macro="" textlink="">
      <xdr:nvSpPr>
        <xdr:cNvPr id="569" name="教育費最小値テキスト"/>
        <xdr:cNvSpPr txBox="1"/>
      </xdr:nvSpPr>
      <xdr:spPr>
        <a:xfrm>
          <a:off x="16370300" y="10071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24,868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123190</xdr:rowOff>
    </xdr:from>
    <xdr:to>
      <xdr:col>86</xdr:col>
      <xdr:colOff>25400</xdr:colOff>
      <xdr:row>58</xdr:row>
      <xdr:rowOff>123190</xdr:rowOff>
    </xdr:to>
    <xdr:cxnSp macro="">
      <xdr:nvCxnSpPr>
        <xdr:cNvPr id="570" name="直線コネクタ 569"/>
        <xdr:cNvCxnSpPr/>
      </xdr:nvCxnSpPr>
      <xdr:spPr>
        <a:xfrm>
          <a:off x="162306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136525</xdr:rowOff>
    </xdr:from>
    <xdr:ext cx="598805" cy="258445"/>
    <xdr:sp macro="" textlink="">
      <xdr:nvSpPr>
        <xdr:cNvPr id="571" name="教育費最大値テキスト"/>
        <xdr:cNvSpPr txBox="1"/>
      </xdr:nvSpPr>
      <xdr:spPr>
        <a:xfrm>
          <a:off x="16370300" y="8366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102,371</a:t>
          </a:r>
          <a:endParaRPr kumimoji="1" lang="ja-JP" altLang="en-US" sz="1000" b="1">
            <a:latin typeface="ＭＳ Ｐゴシック"/>
          </a:endParaRPr>
        </a:p>
      </xdr:txBody>
    </xdr:sp>
    <xdr:clientData/>
  </xdr:oneCellAnchor>
  <xdr:twoCellAnchor>
    <xdr:from>
      <xdr:col>85</xdr:col>
      <xdr:colOff>38100</xdr:colOff>
      <xdr:row>50</xdr:row>
      <xdr:rowOff>18415</xdr:rowOff>
    </xdr:from>
    <xdr:to>
      <xdr:col>86</xdr:col>
      <xdr:colOff>25400</xdr:colOff>
      <xdr:row>50</xdr:row>
      <xdr:rowOff>18415</xdr:rowOff>
    </xdr:to>
    <xdr:cxnSp macro="">
      <xdr:nvCxnSpPr>
        <xdr:cNvPr id="572" name="直線コネクタ 571"/>
        <xdr:cNvCxnSpPr/>
      </xdr:nvCxnSpPr>
      <xdr:spPr>
        <a:xfrm>
          <a:off x="16230600" y="859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58420</xdr:rowOff>
    </xdr:from>
    <xdr:to>
      <xdr:col>85</xdr:col>
      <xdr:colOff>127000</xdr:colOff>
      <xdr:row>55</xdr:row>
      <xdr:rowOff>113030</xdr:rowOff>
    </xdr:to>
    <xdr:cxnSp macro="">
      <xdr:nvCxnSpPr>
        <xdr:cNvPr id="573" name="直線コネクタ 572"/>
        <xdr:cNvCxnSpPr/>
      </xdr:nvCxnSpPr>
      <xdr:spPr>
        <a:xfrm>
          <a:off x="15481300" y="948817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59690</xdr:rowOff>
    </xdr:from>
    <xdr:ext cx="534670" cy="259080"/>
    <xdr:sp macro="" textlink="">
      <xdr:nvSpPr>
        <xdr:cNvPr id="574" name="教育費平均値テキスト"/>
        <xdr:cNvSpPr txBox="1"/>
      </xdr:nvSpPr>
      <xdr:spPr>
        <a:xfrm>
          <a:off x="16370300" y="9489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81280</xdr:rowOff>
    </xdr:from>
    <xdr:to>
      <xdr:col>85</xdr:col>
      <xdr:colOff>177800</xdr:colOff>
      <xdr:row>56</xdr:row>
      <xdr:rowOff>11430</xdr:rowOff>
    </xdr:to>
    <xdr:sp macro="" textlink="">
      <xdr:nvSpPr>
        <xdr:cNvPr id="575" name="フローチャート: 判断 574"/>
        <xdr:cNvSpPr/>
      </xdr:nvSpPr>
      <xdr:spPr>
        <a:xfrm>
          <a:off x="162687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48260</xdr:rowOff>
    </xdr:from>
    <xdr:to>
      <xdr:col>81</xdr:col>
      <xdr:colOff>50800</xdr:colOff>
      <xdr:row>55</xdr:row>
      <xdr:rowOff>58420</xdr:rowOff>
    </xdr:to>
    <xdr:cxnSp macro="">
      <xdr:nvCxnSpPr>
        <xdr:cNvPr id="576" name="直線コネクタ 575"/>
        <xdr:cNvCxnSpPr/>
      </xdr:nvCxnSpPr>
      <xdr:spPr>
        <a:xfrm>
          <a:off x="14592300" y="94780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137795</xdr:rowOff>
    </xdr:from>
    <xdr:to>
      <xdr:col>81</xdr:col>
      <xdr:colOff>101600</xdr:colOff>
      <xdr:row>55</xdr:row>
      <xdr:rowOff>67945</xdr:rowOff>
    </xdr:to>
    <xdr:sp macro="" textlink="">
      <xdr:nvSpPr>
        <xdr:cNvPr id="577" name="フローチャート: 判断 576"/>
        <xdr:cNvSpPr/>
      </xdr:nvSpPr>
      <xdr:spPr>
        <a:xfrm>
          <a:off x="15430500" y="93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84455</xdr:rowOff>
    </xdr:from>
    <xdr:ext cx="532130" cy="259080"/>
    <xdr:sp macro="" textlink="">
      <xdr:nvSpPr>
        <xdr:cNvPr id="578" name="テキスト ボックス 577"/>
        <xdr:cNvSpPr txBox="1"/>
      </xdr:nvSpPr>
      <xdr:spPr>
        <a:xfrm>
          <a:off x="15213965" y="91713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52</xdr:row>
      <xdr:rowOff>161290</xdr:rowOff>
    </xdr:from>
    <xdr:to>
      <xdr:col>76</xdr:col>
      <xdr:colOff>114300</xdr:colOff>
      <xdr:row>55</xdr:row>
      <xdr:rowOff>48260</xdr:rowOff>
    </xdr:to>
    <xdr:cxnSp macro="">
      <xdr:nvCxnSpPr>
        <xdr:cNvPr id="579" name="直線コネクタ 578"/>
        <xdr:cNvCxnSpPr/>
      </xdr:nvCxnSpPr>
      <xdr:spPr>
        <a:xfrm>
          <a:off x="13703300" y="9076690"/>
          <a:ext cx="88900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41910</xdr:rowOff>
    </xdr:from>
    <xdr:to>
      <xdr:col>76</xdr:col>
      <xdr:colOff>165100</xdr:colOff>
      <xdr:row>55</xdr:row>
      <xdr:rowOff>143510</xdr:rowOff>
    </xdr:to>
    <xdr:sp macro="" textlink="">
      <xdr:nvSpPr>
        <xdr:cNvPr id="580" name="フローチャート: 判断 579"/>
        <xdr:cNvSpPr/>
      </xdr:nvSpPr>
      <xdr:spPr>
        <a:xfrm>
          <a:off x="145415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134620</xdr:rowOff>
    </xdr:from>
    <xdr:ext cx="532130" cy="256540"/>
    <xdr:sp macro="" textlink="">
      <xdr:nvSpPr>
        <xdr:cNvPr id="581" name="テキスト ボックス 580"/>
        <xdr:cNvSpPr txBox="1"/>
      </xdr:nvSpPr>
      <xdr:spPr>
        <a:xfrm>
          <a:off x="14324965" y="95643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52</xdr:row>
      <xdr:rowOff>161290</xdr:rowOff>
    </xdr:from>
    <xdr:to>
      <xdr:col>71</xdr:col>
      <xdr:colOff>177800</xdr:colOff>
      <xdr:row>55</xdr:row>
      <xdr:rowOff>133350</xdr:rowOff>
    </xdr:to>
    <xdr:cxnSp macro="">
      <xdr:nvCxnSpPr>
        <xdr:cNvPr id="582" name="直線コネクタ 581"/>
        <xdr:cNvCxnSpPr/>
      </xdr:nvCxnSpPr>
      <xdr:spPr>
        <a:xfrm flipV="1">
          <a:off x="12814300" y="9076690"/>
          <a:ext cx="889000" cy="486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78105</xdr:rowOff>
    </xdr:from>
    <xdr:to>
      <xdr:col>72</xdr:col>
      <xdr:colOff>38100</xdr:colOff>
      <xdr:row>56</xdr:row>
      <xdr:rowOff>8255</xdr:rowOff>
    </xdr:to>
    <xdr:sp macro="" textlink="">
      <xdr:nvSpPr>
        <xdr:cNvPr id="583" name="フローチャート: 判断 582"/>
        <xdr:cNvSpPr/>
      </xdr:nvSpPr>
      <xdr:spPr>
        <a:xfrm>
          <a:off x="136525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170815</xdr:rowOff>
    </xdr:from>
    <xdr:ext cx="532130" cy="258445"/>
    <xdr:sp macro="" textlink="">
      <xdr:nvSpPr>
        <xdr:cNvPr id="584" name="テキスト ボックス 583"/>
        <xdr:cNvSpPr txBox="1"/>
      </xdr:nvSpPr>
      <xdr:spPr>
        <a:xfrm>
          <a:off x="13435965" y="96005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52070</xdr:rowOff>
    </xdr:from>
    <xdr:to>
      <xdr:col>67</xdr:col>
      <xdr:colOff>101600</xdr:colOff>
      <xdr:row>55</xdr:row>
      <xdr:rowOff>153670</xdr:rowOff>
    </xdr:to>
    <xdr:sp macro="" textlink="">
      <xdr:nvSpPr>
        <xdr:cNvPr id="585" name="フローチャート: 判断 584"/>
        <xdr:cNvSpPr/>
      </xdr:nvSpPr>
      <xdr:spPr>
        <a:xfrm>
          <a:off x="12763500" y="94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170180</xdr:rowOff>
    </xdr:from>
    <xdr:ext cx="532130" cy="259080"/>
    <xdr:sp macro="" textlink="">
      <xdr:nvSpPr>
        <xdr:cNvPr id="586" name="テキスト ボックス 585"/>
        <xdr:cNvSpPr txBox="1"/>
      </xdr:nvSpPr>
      <xdr:spPr>
        <a:xfrm>
          <a:off x="12546965" y="9257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55</xdr:row>
      <xdr:rowOff>62230</xdr:rowOff>
    </xdr:from>
    <xdr:to>
      <xdr:col>85</xdr:col>
      <xdr:colOff>177800</xdr:colOff>
      <xdr:row>55</xdr:row>
      <xdr:rowOff>163830</xdr:rowOff>
    </xdr:to>
    <xdr:sp macro="" textlink="">
      <xdr:nvSpPr>
        <xdr:cNvPr id="592" name="楕円 591"/>
        <xdr:cNvSpPr/>
      </xdr:nvSpPr>
      <xdr:spPr>
        <a:xfrm>
          <a:off x="16268700" y="9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85090</xdr:rowOff>
    </xdr:from>
    <xdr:ext cx="534670" cy="259080"/>
    <xdr:sp macro="" textlink="">
      <xdr:nvSpPr>
        <xdr:cNvPr id="593" name="教育費該当値テキスト"/>
        <xdr:cNvSpPr txBox="1"/>
      </xdr:nvSpPr>
      <xdr:spPr>
        <a:xfrm>
          <a:off x="16370300" y="9343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7620</xdr:rowOff>
    </xdr:from>
    <xdr:to>
      <xdr:col>81</xdr:col>
      <xdr:colOff>101600</xdr:colOff>
      <xdr:row>55</xdr:row>
      <xdr:rowOff>109220</xdr:rowOff>
    </xdr:to>
    <xdr:sp macro="" textlink="">
      <xdr:nvSpPr>
        <xdr:cNvPr id="594" name="楕円 593"/>
        <xdr:cNvSpPr/>
      </xdr:nvSpPr>
      <xdr:spPr>
        <a:xfrm>
          <a:off x="154305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100330</xdr:rowOff>
    </xdr:from>
    <xdr:ext cx="532130" cy="256540"/>
    <xdr:sp macro="" textlink="">
      <xdr:nvSpPr>
        <xdr:cNvPr id="595" name="テキスト ボックス 594"/>
        <xdr:cNvSpPr txBox="1"/>
      </xdr:nvSpPr>
      <xdr:spPr>
        <a:xfrm>
          <a:off x="15213965" y="95300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168910</xdr:rowOff>
    </xdr:from>
    <xdr:to>
      <xdr:col>76</xdr:col>
      <xdr:colOff>165100</xdr:colOff>
      <xdr:row>55</xdr:row>
      <xdr:rowOff>99060</xdr:rowOff>
    </xdr:to>
    <xdr:sp macro="" textlink="">
      <xdr:nvSpPr>
        <xdr:cNvPr id="596" name="楕円 595"/>
        <xdr:cNvSpPr/>
      </xdr:nvSpPr>
      <xdr:spPr>
        <a:xfrm>
          <a:off x="14541500" y="94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115570</xdr:rowOff>
    </xdr:from>
    <xdr:ext cx="532130" cy="259080"/>
    <xdr:sp macro="" textlink="">
      <xdr:nvSpPr>
        <xdr:cNvPr id="597" name="テキスト ボックス 596"/>
        <xdr:cNvSpPr txBox="1"/>
      </xdr:nvSpPr>
      <xdr:spPr>
        <a:xfrm>
          <a:off x="14324965" y="92024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52</xdr:row>
      <xdr:rowOff>110490</xdr:rowOff>
    </xdr:from>
    <xdr:to>
      <xdr:col>72</xdr:col>
      <xdr:colOff>38100</xdr:colOff>
      <xdr:row>53</xdr:row>
      <xdr:rowOff>40640</xdr:rowOff>
    </xdr:to>
    <xdr:sp macro="" textlink="">
      <xdr:nvSpPr>
        <xdr:cNvPr id="598" name="楕円 597"/>
        <xdr:cNvSpPr/>
      </xdr:nvSpPr>
      <xdr:spPr>
        <a:xfrm>
          <a:off x="13652500" y="902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51</xdr:row>
      <xdr:rowOff>57150</xdr:rowOff>
    </xdr:from>
    <xdr:ext cx="532130" cy="259080"/>
    <xdr:sp macro="" textlink="">
      <xdr:nvSpPr>
        <xdr:cNvPr id="599" name="テキスト ボックス 598"/>
        <xdr:cNvSpPr txBox="1"/>
      </xdr:nvSpPr>
      <xdr:spPr>
        <a:xfrm>
          <a:off x="13435965" y="8801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82550</xdr:rowOff>
    </xdr:from>
    <xdr:to>
      <xdr:col>67</xdr:col>
      <xdr:colOff>101600</xdr:colOff>
      <xdr:row>56</xdr:row>
      <xdr:rowOff>12700</xdr:rowOff>
    </xdr:to>
    <xdr:sp macro="" textlink="">
      <xdr:nvSpPr>
        <xdr:cNvPr id="600" name="楕円 599"/>
        <xdr:cNvSpPr/>
      </xdr:nvSpPr>
      <xdr:spPr>
        <a:xfrm>
          <a:off x="12763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3810</xdr:rowOff>
    </xdr:from>
    <xdr:ext cx="532130" cy="259080"/>
    <xdr:sp macro="" textlink="">
      <xdr:nvSpPr>
        <xdr:cNvPr id="601" name="テキスト ボックス 600"/>
        <xdr:cNvSpPr txBox="1"/>
      </xdr:nvSpPr>
      <xdr:spPr>
        <a:xfrm>
          <a:off x="12546965" y="9605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0" name="テキスト ボックス 609"/>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6380" cy="259080"/>
    <xdr:sp macro="" textlink="">
      <xdr:nvSpPr>
        <xdr:cNvPr id="613" name="テキスト ボックス 612"/>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6540"/>
    <xdr:sp macro="" textlink="">
      <xdr:nvSpPr>
        <xdr:cNvPr id="617" name="テキスト ボックス 616"/>
        <xdr:cNvSpPr txBox="1"/>
      </xdr:nvSpPr>
      <xdr:spPr>
        <a:xfrm>
          <a:off x="11914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1" name="テキスト ボックス 62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6540"/>
    <xdr:sp macro="" textlink="">
      <xdr:nvSpPr>
        <xdr:cNvPr id="623" name="テキスト ボックス 622"/>
        <xdr:cNvSpPr txBox="1"/>
      </xdr:nvSpPr>
      <xdr:spPr>
        <a:xfrm>
          <a:off x="11914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73660</xdr:rowOff>
    </xdr:from>
    <xdr:to>
      <xdr:col>85</xdr:col>
      <xdr:colOff>126365</xdr:colOff>
      <xdr:row>79</xdr:row>
      <xdr:rowOff>44450</xdr:rowOff>
    </xdr:to>
    <xdr:cxnSp macro="">
      <xdr:nvCxnSpPr>
        <xdr:cNvPr id="625" name="直線コネクタ 624"/>
        <xdr:cNvCxnSpPr/>
      </xdr:nvCxnSpPr>
      <xdr:spPr>
        <a:xfrm flipV="1">
          <a:off x="16317595" y="1224661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20320</xdr:rowOff>
    </xdr:from>
    <xdr:ext cx="534670" cy="256540"/>
    <xdr:sp macro="" textlink="">
      <xdr:nvSpPr>
        <xdr:cNvPr id="628" name="災害復旧費最大値テキスト"/>
        <xdr:cNvSpPr txBox="1"/>
      </xdr:nvSpPr>
      <xdr:spPr>
        <a:xfrm>
          <a:off x="16370300" y="120218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35,232</a:t>
          </a:r>
          <a:endParaRPr kumimoji="1" lang="ja-JP" altLang="en-US" sz="1000" b="1">
            <a:latin typeface="ＭＳ Ｐゴシック"/>
          </a:endParaRPr>
        </a:p>
      </xdr:txBody>
    </xdr:sp>
    <xdr:clientData/>
  </xdr:oneCellAnchor>
  <xdr:twoCellAnchor>
    <xdr:from>
      <xdr:col>85</xdr:col>
      <xdr:colOff>38100</xdr:colOff>
      <xdr:row>71</xdr:row>
      <xdr:rowOff>73660</xdr:rowOff>
    </xdr:from>
    <xdr:to>
      <xdr:col>86</xdr:col>
      <xdr:colOff>25400</xdr:colOff>
      <xdr:row>71</xdr:row>
      <xdr:rowOff>73660</xdr:rowOff>
    </xdr:to>
    <xdr:cxnSp macro="">
      <xdr:nvCxnSpPr>
        <xdr:cNvPr id="629" name="直線コネクタ 628"/>
        <xdr:cNvCxnSpPr/>
      </xdr:nvCxnSpPr>
      <xdr:spPr>
        <a:xfrm>
          <a:off x="16230600" y="1224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29210</xdr:rowOff>
    </xdr:from>
    <xdr:to>
      <xdr:col>85</xdr:col>
      <xdr:colOff>127000</xdr:colOff>
      <xdr:row>79</xdr:row>
      <xdr:rowOff>40640</xdr:rowOff>
    </xdr:to>
    <xdr:cxnSp macro="">
      <xdr:nvCxnSpPr>
        <xdr:cNvPr id="630" name="直線コネクタ 629"/>
        <xdr:cNvCxnSpPr/>
      </xdr:nvCxnSpPr>
      <xdr:spPr>
        <a:xfrm flipV="1">
          <a:off x="15481300" y="135737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96520</xdr:rowOff>
    </xdr:from>
    <xdr:ext cx="469900" cy="259080"/>
    <xdr:sp macro="" textlink="">
      <xdr:nvSpPr>
        <xdr:cNvPr id="631" name="災害復旧費平均値テキスト"/>
        <xdr:cNvSpPr txBox="1"/>
      </xdr:nvSpPr>
      <xdr:spPr>
        <a:xfrm>
          <a:off x="16370300" y="13298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73660</xdr:rowOff>
    </xdr:from>
    <xdr:to>
      <xdr:col>85</xdr:col>
      <xdr:colOff>177800</xdr:colOff>
      <xdr:row>79</xdr:row>
      <xdr:rowOff>3810</xdr:rowOff>
    </xdr:to>
    <xdr:sp macro="" textlink="">
      <xdr:nvSpPr>
        <xdr:cNvPr id="632" name="フローチャート: 判断 631"/>
        <xdr:cNvSpPr/>
      </xdr:nvSpPr>
      <xdr:spPr>
        <a:xfrm>
          <a:off x="162687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40640</xdr:rowOff>
    </xdr:from>
    <xdr:to>
      <xdr:col>81</xdr:col>
      <xdr:colOff>50800</xdr:colOff>
      <xdr:row>79</xdr:row>
      <xdr:rowOff>43815</xdr:rowOff>
    </xdr:to>
    <xdr:cxnSp macro="">
      <xdr:nvCxnSpPr>
        <xdr:cNvPr id="633" name="直線コネクタ 632"/>
        <xdr:cNvCxnSpPr/>
      </xdr:nvCxnSpPr>
      <xdr:spPr>
        <a:xfrm flipV="1">
          <a:off x="14592300" y="135851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40640</xdr:rowOff>
    </xdr:from>
    <xdr:to>
      <xdr:col>81</xdr:col>
      <xdr:colOff>101600</xdr:colOff>
      <xdr:row>77</xdr:row>
      <xdr:rowOff>141605</xdr:rowOff>
    </xdr:to>
    <xdr:sp macro="" textlink="">
      <xdr:nvSpPr>
        <xdr:cNvPr id="634" name="フローチャート: 判断 633"/>
        <xdr:cNvSpPr/>
      </xdr:nvSpPr>
      <xdr:spPr>
        <a:xfrm>
          <a:off x="15430500" y="13242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158115</xdr:rowOff>
    </xdr:from>
    <xdr:ext cx="467360" cy="256540"/>
    <xdr:sp macro="" textlink="">
      <xdr:nvSpPr>
        <xdr:cNvPr id="635" name="テキスト ボックス 634"/>
        <xdr:cNvSpPr txBox="1"/>
      </xdr:nvSpPr>
      <xdr:spPr>
        <a:xfrm>
          <a:off x="15246350" y="130168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39370</xdr:rowOff>
    </xdr:from>
    <xdr:to>
      <xdr:col>76</xdr:col>
      <xdr:colOff>114300</xdr:colOff>
      <xdr:row>79</xdr:row>
      <xdr:rowOff>43815</xdr:rowOff>
    </xdr:to>
    <xdr:cxnSp macro="">
      <xdr:nvCxnSpPr>
        <xdr:cNvPr id="636" name="直線コネクタ 635"/>
        <xdr:cNvCxnSpPr/>
      </xdr:nvCxnSpPr>
      <xdr:spPr>
        <a:xfrm>
          <a:off x="13703300" y="135839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40640</xdr:rowOff>
    </xdr:from>
    <xdr:to>
      <xdr:col>76</xdr:col>
      <xdr:colOff>165100</xdr:colOff>
      <xdr:row>77</xdr:row>
      <xdr:rowOff>142240</xdr:rowOff>
    </xdr:to>
    <xdr:sp macro="" textlink="">
      <xdr:nvSpPr>
        <xdr:cNvPr id="637" name="フローチャート: 判断 636"/>
        <xdr:cNvSpPr/>
      </xdr:nvSpPr>
      <xdr:spPr>
        <a:xfrm>
          <a:off x="14541500" y="132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158750</xdr:rowOff>
    </xdr:from>
    <xdr:ext cx="467360" cy="259080"/>
    <xdr:sp macro="" textlink="">
      <xdr:nvSpPr>
        <xdr:cNvPr id="638" name="テキスト ボックス 637"/>
        <xdr:cNvSpPr txBox="1"/>
      </xdr:nvSpPr>
      <xdr:spPr>
        <a:xfrm>
          <a:off x="14357350" y="13017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25400</xdr:rowOff>
    </xdr:from>
    <xdr:to>
      <xdr:col>71</xdr:col>
      <xdr:colOff>177800</xdr:colOff>
      <xdr:row>79</xdr:row>
      <xdr:rowOff>39370</xdr:rowOff>
    </xdr:to>
    <xdr:cxnSp macro="">
      <xdr:nvCxnSpPr>
        <xdr:cNvPr id="639" name="直線コネクタ 638"/>
        <xdr:cNvCxnSpPr/>
      </xdr:nvCxnSpPr>
      <xdr:spPr>
        <a:xfrm>
          <a:off x="12814300" y="135699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112395</xdr:rowOff>
    </xdr:from>
    <xdr:to>
      <xdr:col>72</xdr:col>
      <xdr:colOff>38100</xdr:colOff>
      <xdr:row>78</xdr:row>
      <xdr:rowOff>42545</xdr:rowOff>
    </xdr:to>
    <xdr:sp macro="" textlink="">
      <xdr:nvSpPr>
        <xdr:cNvPr id="640" name="フローチャート: 判断 639"/>
        <xdr:cNvSpPr/>
      </xdr:nvSpPr>
      <xdr:spPr>
        <a:xfrm>
          <a:off x="13652500" y="1331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59055</xdr:rowOff>
    </xdr:from>
    <xdr:ext cx="467360" cy="259080"/>
    <xdr:sp macro="" textlink="">
      <xdr:nvSpPr>
        <xdr:cNvPr id="641" name="テキスト ボックス 640"/>
        <xdr:cNvSpPr txBox="1"/>
      </xdr:nvSpPr>
      <xdr:spPr>
        <a:xfrm>
          <a:off x="13468350" y="13089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24765</xdr:rowOff>
    </xdr:from>
    <xdr:to>
      <xdr:col>67</xdr:col>
      <xdr:colOff>101600</xdr:colOff>
      <xdr:row>78</xdr:row>
      <xdr:rowOff>126365</xdr:rowOff>
    </xdr:to>
    <xdr:sp macro="" textlink="">
      <xdr:nvSpPr>
        <xdr:cNvPr id="642" name="フローチャート: 判断 641"/>
        <xdr:cNvSpPr/>
      </xdr:nvSpPr>
      <xdr:spPr>
        <a:xfrm>
          <a:off x="12763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143510</xdr:rowOff>
    </xdr:from>
    <xdr:ext cx="467360" cy="256540"/>
    <xdr:sp macro="" textlink="">
      <xdr:nvSpPr>
        <xdr:cNvPr id="643" name="テキスト ボックス 642"/>
        <xdr:cNvSpPr txBox="1"/>
      </xdr:nvSpPr>
      <xdr:spPr>
        <a:xfrm>
          <a:off x="12579350" y="13173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149225</xdr:rowOff>
    </xdr:from>
    <xdr:to>
      <xdr:col>85</xdr:col>
      <xdr:colOff>177800</xdr:colOff>
      <xdr:row>79</xdr:row>
      <xdr:rowOff>79375</xdr:rowOff>
    </xdr:to>
    <xdr:sp macro="" textlink="">
      <xdr:nvSpPr>
        <xdr:cNvPr id="649" name="楕円 648"/>
        <xdr:cNvSpPr/>
      </xdr:nvSpPr>
      <xdr:spPr>
        <a:xfrm>
          <a:off x="162687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64135</xdr:rowOff>
    </xdr:from>
    <xdr:ext cx="378460" cy="256540"/>
    <xdr:sp macro="" textlink="">
      <xdr:nvSpPr>
        <xdr:cNvPr id="650" name="災害復旧費該当値テキスト"/>
        <xdr:cNvSpPr txBox="1"/>
      </xdr:nvSpPr>
      <xdr:spPr>
        <a:xfrm>
          <a:off x="16370300" y="134372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160655</xdr:rowOff>
    </xdr:from>
    <xdr:to>
      <xdr:col>81</xdr:col>
      <xdr:colOff>101600</xdr:colOff>
      <xdr:row>79</xdr:row>
      <xdr:rowOff>90805</xdr:rowOff>
    </xdr:to>
    <xdr:sp macro="" textlink="">
      <xdr:nvSpPr>
        <xdr:cNvPr id="651" name="楕円 650"/>
        <xdr:cNvSpPr/>
      </xdr:nvSpPr>
      <xdr:spPr>
        <a:xfrm>
          <a:off x="15430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81915</xdr:rowOff>
    </xdr:from>
    <xdr:ext cx="378460" cy="259080"/>
    <xdr:sp macro="" textlink="">
      <xdr:nvSpPr>
        <xdr:cNvPr id="652" name="テキスト ボックス 651"/>
        <xdr:cNvSpPr txBox="1"/>
      </xdr:nvSpPr>
      <xdr:spPr>
        <a:xfrm>
          <a:off x="15292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164465</xdr:rowOff>
    </xdr:from>
    <xdr:to>
      <xdr:col>76</xdr:col>
      <xdr:colOff>165100</xdr:colOff>
      <xdr:row>79</xdr:row>
      <xdr:rowOff>94615</xdr:rowOff>
    </xdr:to>
    <xdr:sp macro="" textlink="">
      <xdr:nvSpPr>
        <xdr:cNvPr id="653" name="楕円 652"/>
        <xdr:cNvSpPr/>
      </xdr:nvSpPr>
      <xdr:spPr>
        <a:xfrm>
          <a:off x="14541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86360</xdr:rowOff>
    </xdr:from>
    <xdr:ext cx="313690" cy="256540"/>
    <xdr:sp macro="" textlink="">
      <xdr:nvSpPr>
        <xdr:cNvPr id="654" name="テキスト ボックス 653"/>
        <xdr:cNvSpPr txBox="1"/>
      </xdr:nvSpPr>
      <xdr:spPr>
        <a:xfrm>
          <a:off x="14435455" y="136309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160020</xdr:rowOff>
    </xdr:from>
    <xdr:to>
      <xdr:col>72</xdr:col>
      <xdr:colOff>38100</xdr:colOff>
      <xdr:row>79</xdr:row>
      <xdr:rowOff>90170</xdr:rowOff>
    </xdr:to>
    <xdr:sp macro="" textlink="">
      <xdr:nvSpPr>
        <xdr:cNvPr id="655" name="楕円 654"/>
        <xdr:cNvSpPr/>
      </xdr:nvSpPr>
      <xdr:spPr>
        <a:xfrm>
          <a:off x="13652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81280</xdr:rowOff>
    </xdr:from>
    <xdr:ext cx="378460" cy="259080"/>
    <xdr:sp macro="" textlink="">
      <xdr:nvSpPr>
        <xdr:cNvPr id="656" name="テキスト ボックス 655"/>
        <xdr:cNvSpPr txBox="1"/>
      </xdr:nvSpPr>
      <xdr:spPr>
        <a:xfrm>
          <a:off x="13514070" y="13625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7" name="楕円 656"/>
        <xdr:cNvSpPr/>
      </xdr:nvSpPr>
      <xdr:spPr>
        <a:xfrm>
          <a:off x="12763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67310</xdr:rowOff>
    </xdr:from>
    <xdr:ext cx="378460" cy="259080"/>
    <xdr:sp macro="" textlink="">
      <xdr:nvSpPr>
        <xdr:cNvPr id="658" name="テキスト ボックス 657"/>
        <xdr:cNvSpPr txBox="1"/>
      </xdr:nvSpPr>
      <xdr:spPr>
        <a:xfrm>
          <a:off x="12625070" y="136118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7" name="テキスト ボックス 666"/>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6380" cy="259080"/>
    <xdr:sp macro="" textlink="">
      <xdr:nvSpPr>
        <xdr:cNvPr id="670" name="テキスト ボックス 669"/>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6540"/>
    <xdr:sp macro="" textlink="">
      <xdr:nvSpPr>
        <xdr:cNvPr id="672" name="テキスト ボックス 671"/>
        <xdr:cNvSpPr txBox="1"/>
      </xdr:nvSpPr>
      <xdr:spPr>
        <a:xfrm>
          <a:off x="11914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4" name="テキスト ボックス 67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6540"/>
    <xdr:sp macro="" textlink="">
      <xdr:nvSpPr>
        <xdr:cNvPr id="676" name="テキスト ボックス 675"/>
        <xdr:cNvSpPr txBox="1"/>
      </xdr:nvSpPr>
      <xdr:spPr>
        <a:xfrm>
          <a:off x="11914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8" name="テキスト ボックス 677"/>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090" cy="259080"/>
    <xdr:sp macro="" textlink="">
      <xdr:nvSpPr>
        <xdr:cNvPr id="680" name="テキスト ボックス 679"/>
        <xdr:cNvSpPr txBox="1"/>
      </xdr:nvSpPr>
      <xdr:spPr>
        <a:xfrm>
          <a:off x="11850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2" name="テキスト ボックス 681"/>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5080</xdr:rowOff>
    </xdr:from>
    <xdr:to>
      <xdr:col>85</xdr:col>
      <xdr:colOff>126365</xdr:colOff>
      <xdr:row>98</xdr:row>
      <xdr:rowOff>119380</xdr:rowOff>
    </xdr:to>
    <xdr:cxnSp macro="">
      <xdr:nvCxnSpPr>
        <xdr:cNvPr id="684" name="直線コネクタ 683"/>
        <xdr:cNvCxnSpPr/>
      </xdr:nvCxnSpPr>
      <xdr:spPr>
        <a:xfrm flipV="1">
          <a:off x="16317595" y="1543558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123190</xdr:rowOff>
    </xdr:from>
    <xdr:ext cx="469900" cy="256540"/>
    <xdr:sp macro="" textlink="">
      <xdr:nvSpPr>
        <xdr:cNvPr id="685" name="公債費最小値テキスト"/>
        <xdr:cNvSpPr txBox="1"/>
      </xdr:nvSpPr>
      <xdr:spPr>
        <a:xfrm>
          <a:off x="16370300" y="169252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119380</xdr:rowOff>
    </xdr:from>
    <xdr:to>
      <xdr:col>86</xdr:col>
      <xdr:colOff>25400</xdr:colOff>
      <xdr:row>98</xdr:row>
      <xdr:rowOff>119380</xdr:rowOff>
    </xdr:to>
    <xdr:cxnSp macro="">
      <xdr:nvCxnSpPr>
        <xdr:cNvPr id="686" name="直線コネクタ 685"/>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123190</xdr:rowOff>
    </xdr:from>
    <xdr:ext cx="598805" cy="256540"/>
    <xdr:sp macro="" textlink="">
      <xdr:nvSpPr>
        <xdr:cNvPr id="687" name="公債費最大値テキスト"/>
        <xdr:cNvSpPr txBox="1"/>
      </xdr:nvSpPr>
      <xdr:spPr>
        <a:xfrm>
          <a:off x="16370300" y="152107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100,263</a:t>
          </a:r>
          <a:endParaRPr kumimoji="1" lang="ja-JP" altLang="en-US" sz="1000" b="1">
            <a:latin typeface="ＭＳ Ｐゴシック"/>
          </a:endParaRPr>
        </a:p>
      </xdr:txBody>
    </xdr:sp>
    <xdr:clientData/>
  </xdr:oneCellAnchor>
  <xdr:twoCellAnchor>
    <xdr:from>
      <xdr:col>85</xdr:col>
      <xdr:colOff>38100</xdr:colOff>
      <xdr:row>90</xdr:row>
      <xdr:rowOff>5080</xdr:rowOff>
    </xdr:from>
    <xdr:to>
      <xdr:col>86</xdr:col>
      <xdr:colOff>25400</xdr:colOff>
      <xdr:row>90</xdr:row>
      <xdr:rowOff>5080</xdr:rowOff>
    </xdr:to>
    <xdr:cxnSp macro="">
      <xdr:nvCxnSpPr>
        <xdr:cNvPr id="688" name="直線コネクタ 687"/>
        <xdr:cNvCxnSpPr/>
      </xdr:nvCxnSpPr>
      <xdr:spPr>
        <a:xfrm>
          <a:off x="16230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29845</xdr:rowOff>
    </xdr:from>
    <xdr:to>
      <xdr:col>85</xdr:col>
      <xdr:colOff>127000</xdr:colOff>
      <xdr:row>95</xdr:row>
      <xdr:rowOff>69850</xdr:rowOff>
    </xdr:to>
    <xdr:cxnSp macro="">
      <xdr:nvCxnSpPr>
        <xdr:cNvPr id="689" name="直線コネクタ 688"/>
        <xdr:cNvCxnSpPr/>
      </xdr:nvCxnSpPr>
      <xdr:spPr>
        <a:xfrm flipV="1">
          <a:off x="15481300" y="1631759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2540</xdr:rowOff>
    </xdr:from>
    <xdr:ext cx="534670" cy="259080"/>
    <xdr:sp macro="" textlink="">
      <xdr:nvSpPr>
        <xdr:cNvPr id="690" name="公債費平均値テキスト"/>
        <xdr:cNvSpPr txBox="1"/>
      </xdr:nvSpPr>
      <xdr:spPr>
        <a:xfrm>
          <a:off x="16370300" y="16290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24130</xdr:rowOff>
    </xdr:from>
    <xdr:to>
      <xdr:col>85</xdr:col>
      <xdr:colOff>177800</xdr:colOff>
      <xdr:row>95</xdr:row>
      <xdr:rowOff>125730</xdr:rowOff>
    </xdr:to>
    <xdr:sp macro="" textlink="">
      <xdr:nvSpPr>
        <xdr:cNvPr id="691" name="フローチャート: 判断 690"/>
        <xdr:cNvSpPr/>
      </xdr:nvSpPr>
      <xdr:spPr>
        <a:xfrm>
          <a:off x="162687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69850</xdr:rowOff>
    </xdr:from>
    <xdr:to>
      <xdr:col>81</xdr:col>
      <xdr:colOff>50800</xdr:colOff>
      <xdr:row>95</xdr:row>
      <xdr:rowOff>74930</xdr:rowOff>
    </xdr:to>
    <xdr:cxnSp macro="">
      <xdr:nvCxnSpPr>
        <xdr:cNvPr id="692" name="直線コネクタ 691"/>
        <xdr:cNvCxnSpPr/>
      </xdr:nvCxnSpPr>
      <xdr:spPr>
        <a:xfrm flipV="1">
          <a:off x="14592300" y="163576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9525</xdr:rowOff>
    </xdr:from>
    <xdr:to>
      <xdr:col>81</xdr:col>
      <xdr:colOff>101600</xdr:colOff>
      <xdr:row>94</xdr:row>
      <xdr:rowOff>111125</xdr:rowOff>
    </xdr:to>
    <xdr:sp macro="" textlink="">
      <xdr:nvSpPr>
        <xdr:cNvPr id="693" name="フローチャート: 判断 692"/>
        <xdr:cNvSpPr/>
      </xdr:nvSpPr>
      <xdr:spPr>
        <a:xfrm>
          <a:off x="15430500" y="1612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127635</xdr:rowOff>
    </xdr:from>
    <xdr:ext cx="532130" cy="259080"/>
    <xdr:sp macro="" textlink="">
      <xdr:nvSpPr>
        <xdr:cNvPr id="694" name="テキスト ボックス 693"/>
        <xdr:cNvSpPr txBox="1"/>
      </xdr:nvSpPr>
      <xdr:spPr>
        <a:xfrm>
          <a:off x="15213965" y="159010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74930</xdr:rowOff>
    </xdr:from>
    <xdr:to>
      <xdr:col>76</xdr:col>
      <xdr:colOff>114300</xdr:colOff>
      <xdr:row>95</xdr:row>
      <xdr:rowOff>105410</xdr:rowOff>
    </xdr:to>
    <xdr:cxnSp macro="">
      <xdr:nvCxnSpPr>
        <xdr:cNvPr id="695" name="直線コネクタ 694"/>
        <xdr:cNvCxnSpPr/>
      </xdr:nvCxnSpPr>
      <xdr:spPr>
        <a:xfrm flipV="1">
          <a:off x="13703300" y="163626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14605</xdr:rowOff>
    </xdr:from>
    <xdr:to>
      <xdr:col>76</xdr:col>
      <xdr:colOff>165100</xdr:colOff>
      <xdr:row>94</xdr:row>
      <xdr:rowOff>116205</xdr:rowOff>
    </xdr:to>
    <xdr:sp macro="" textlink="">
      <xdr:nvSpPr>
        <xdr:cNvPr id="696" name="フローチャート: 判断 695"/>
        <xdr:cNvSpPr/>
      </xdr:nvSpPr>
      <xdr:spPr>
        <a:xfrm>
          <a:off x="14541500" y="161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132715</xdr:rowOff>
    </xdr:from>
    <xdr:ext cx="532130" cy="256540"/>
    <xdr:sp macro="" textlink="">
      <xdr:nvSpPr>
        <xdr:cNvPr id="697" name="テキスト ボックス 696"/>
        <xdr:cNvSpPr txBox="1"/>
      </xdr:nvSpPr>
      <xdr:spPr>
        <a:xfrm>
          <a:off x="14324965" y="159061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90170</xdr:rowOff>
    </xdr:from>
    <xdr:to>
      <xdr:col>71</xdr:col>
      <xdr:colOff>177800</xdr:colOff>
      <xdr:row>95</xdr:row>
      <xdr:rowOff>105410</xdr:rowOff>
    </xdr:to>
    <xdr:cxnSp macro="">
      <xdr:nvCxnSpPr>
        <xdr:cNvPr id="698" name="直線コネクタ 697"/>
        <xdr:cNvCxnSpPr/>
      </xdr:nvCxnSpPr>
      <xdr:spPr>
        <a:xfrm>
          <a:off x="12814300" y="16377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19685</xdr:rowOff>
    </xdr:from>
    <xdr:to>
      <xdr:col>72</xdr:col>
      <xdr:colOff>38100</xdr:colOff>
      <xdr:row>94</xdr:row>
      <xdr:rowOff>121285</xdr:rowOff>
    </xdr:to>
    <xdr:sp macro="" textlink="">
      <xdr:nvSpPr>
        <xdr:cNvPr id="699" name="フローチャート: 判断 698"/>
        <xdr:cNvSpPr/>
      </xdr:nvSpPr>
      <xdr:spPr>
        <a:xfrm>
          <a:off x="13652500" y="1613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137795</xdr:rowOff>
    </xdr:from>
    <xdr:ext cx="532130" cy="259080"/>
    <xdr:sp macro="" textlink="">
      <xdr:nvSpPr>
        <xdr:cNvPr id="700" name="テキスト ボックス 699"/>
        <xdr:cNvSpPr txBox="1"/>
      </xdr:nvSpPr>
      <xdr:spPr>
        <a:xfrm>
          <a:off x="13435965" y="159111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3810</xdr:rowOff>
    </xdr:from>
    <xdr:to>
      <xdr:col>67</xdr:col>
      <xdr:colOff>101600</xdr:colOff>
      <xdr:row>94</xdr:row>
      <xdr:rowOff>105410</xdr:rowOff>
    </xdr:to>
    <xdr:sp macro="" textlink="">
      <xdr:nvSpPr>
        <xdr:cNvPr id="701" name="フローチャート: 判断 700"/>
        <xdr:cNvSpPr/>
      </xdr:nvSpPr>
      <xdr:spPr>
        <a:xfrm>
          <a:off x="12763500" y="161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121920</xdr:rowOff>
    </xdr:from>
    <xdr:ext cx="532130" cy="256540"/>
    <xdr:sp macro="" textlink="">
      <xdr:nvSpPr>
        <xdr:cNvPr id="702" name="テキスト ボックス 701"/>
        <xdr:cNvSpPr txBox="1"/>
      </xdr:nvSpPr>
      <xdr:spPr>
        <a:xfrm>
          <a:off x="12546965" y="15895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150495</xdr:rowOff>
    </xdr:from>
    <xdr:to>
      <xdr:col>85</xdr:col>
      <xdr:colOff>177800</xdr:colOff>
      <xdr:row>95</xdr:row>
      <xdr:rowOff>80645</xdr:rowOff>
    </xdr:to>
    <xdr:sp macro="" textlink="">
      <xdr:nvSpPr>
        <xdr:cNvPr id="708" name="楕円 707"/>
        <xdr:cNvSpPr/>
      </xdr:nvSpPr>
      <xdr:spPr>
        <a:xfrm>
          <a:off x="16268700" y="162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1905</xdr:rowOff>
    </xdr:from>
    <xdr:ext cx="534670" cy="259080"/>
    <xdr:sp macro="" textlink="">
      <xdr:nvSpPr>
        <xdr:cNvPr id="709" name="公債費該当値テキスト"/>
        <xdr:cNvSpPr txBox="1"/>
      </xdr:nvSpPr>
      <xdr:spPr>
        <a:xfrm>
          <a:off x="16370300" y="16118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19050</xdr:rowOff>
    </xdr:from>
    <xdr:to>
      <xdr:col>81</xdr:col>
      <xdr:colOff>101600</xdr:colOff>
      <xdr:row>95</xdr:row>
      <xdr:rowOff>120650</xdr:rowOff>
    </xdr:to>
    <xdr:sp macro="" textlink="">
      <xdr:nvSpPr>
        <xdr:cNvPr id="710" name="楕円 709"/>
        <xdr:cNvSpPr/>
      </xdr:nvSpPr>
      <xdr:spPr>
        <a:xfrm>
          <a:off x="15430500" y="163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111760</xdr:rowOff>
    </xdr:from>
    <xdr:ext cx="532130" cy="256540"/>
    <xdr:sp macro="" textlink="">
      <xdr:nvSpPr>
        <xdr:cNvPr id="711" name="テキスト ボックス 710"/>
        <xdr:cNvSpPr txBox="1"/>
      </xdr:nvSpPr>
      <xdr:spPr>
        <a:xfrm>
          <a:off x="15213965" y="16399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24130</xdr:rowOff>
    </xdr:from>
    <xdr:to>
      <xdr:col>76</xdr:col>
      <xdr:colOff>165100</xdr:colOff>
      <xdr:row>95</xdr:row>
      <xdr:rowOff>125730</xdr:rowOff>
    </xdr:to>
    <xdr:sp macro="" textlink="">
      <xdr:nvSpPr>
        <xdr:cNvPr id="712" name="楕円 711"/>
        <xdr:cNvSpPr/>
      </xdr:nvSpPr>
      <xdr:spPr>
        <a:xfrm>
          <a:off x="14541500" y="163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116840</xdr:rowOff>
    </xdr:from>
    <xdr:ext cx="532130" cy="259080"/>
    <xdr:sp macro="" textlink="">
      <xdr:nvSpPr>
        <xdr:cNvPr id="713" name="テキスト ボックス 712"/>
        <xdr:cNvSpPr txBox="1"/>
      </xdr:nvSpPr>
      <xdr:spPr>
        <a:xfrm>
          <a:off x="14324965" y="16404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54610</xdr:rowOff>
    </xdr:from>
    <xdr:to>
      <xdr:col>72</xdr:col>
      <xdr:colOff>38100</xdr:colOff>
      <xdr:row>95</xdr:row>
      <xdr:rowOff>156210</xdr:rowOff>
    </xdr:to>
    <xdr:sp macro="" textlink="">
      <xdr:nvSpPr>
        <xdr:cNvPr id="714" name="楕円 713"/>
        <xdr:cNvSpPr/>
      </xdr:nvSpPr>
      <xdr:spPr>
        <a:xfrm>
          <a:off x="13652500" y="163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147320</xdr:rowOff>
    </xdr:from>
    <xdr:ext cx="532130" cy="259080"/>
    <xdr:sp macro="" textlink="">
      <xdr:nvSpPr>
        <xdr:cNvPr id="715" name="テキスト ボックス 714"/>
        <xdr:cNvSpPr txBox="1"/>
      </xdr:nvSpPr>
      <xdr:spPr>
        <a:xfrm>
          <a:off x="13435965" y="16435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39370</xdr:rowOff>
    </xdr:from>
    <xdr:to>
      <xdr:col>67</xdr:col>
      <xdr:colOff>101600</xdr:colOff>
      <xdr:row>95</xdr:row>
      <xdr:rowOff>140970</xdr:rowOff>
    </xdr:to>
    <xdr:sp macro="" textlink="">
      <xdr:nvSpPr>
        <xdr:cNvPr id="716" name="楕円 715"/>
        <xdr:cNvSpPr/>
      </xdr:nvSpPr>
      <xdr:spPr>
        <a:xfrm>
          <a:off x="12763500" y="163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132080</xdr:rowOff>
    </xdr:from>
    <xdr:ext cx="532130" cy="256540"/>
    <xdr:sp macro="" textlink="">
      <xdr:nvSpPr>
        <xdr:cNvPr id="717" name="テキスト ボックス 716"/>
        <xdr:cNvSpPr txBox="1"/>
      </xdr:nvSpPr>
      <xdr:spPr>
        <a:xfrm>
          <a:off x="12546965" y="164198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6" name="テキスト ボックス 725"/>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29" name="テキスト ボックス 728"/>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31" name="テキスト ボックス 730"/>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6540"/>
    <xdr:sp macro="" textlink="">
      <xdr:nvSpPr>
        <xdr:cNvPr id="733" name="テキスト ボックス 732"/>
        <xdr:cNvSpPr txBox="1"/>
      </xdr:nvSpPr>
      <xdr:spPr>
        <a:xfrm>
          <a:off x="17756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5" name="テキスト ボックス 734"/>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7" name="テキスト ボックス 736"/>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39" name="テキスト ボックス 738"/>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152400</xdr:rowOff>
    </xdr:from>
    <xdr:to>
      <xdr:col>116</xdr:col>
      <xdr:colOff>62865</xdr:colOff>
      <xdr:row>39</xdr:row>
      <xdr:rowOff>44450</xdr:rowOff>
    </xdr:to>
    <xdr:cxnSp macro="">
      <xdr:nvCxnSpPr>
        <xdr:cNvPr id="741" name="直線コネクタ 740"/>
        <xdr:cNvCxnSpPr/>
      </xdr:nvCxnSpPr>
      <xdr:spPr>
        <a:xfrm flipV="1">
          <a:off x="22159595" y="546735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70485</xdr:rowOff>
    </xdr:from>
    <xdr:ext cx="249555" cy="259080"/>
    <xdr:sp macro="" textlink="">
      <xdr:nvSpPr>
        <xdr:cNvPr id="742" name="諸支出金最小値テキスト"/>
        <xdr:cNvSpPr txBox="1"/>
      </xdr:nvSpPr>
      <xdr:spPr>
        <a:xfrm>
          <a:off x="22212300" y="6757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99060</xdr:rowOff>
    </xdr:from>
    <xdr:ext cx="534670" cy="256540"/>
    <xdr:sp macro="" textlink="">
      <xdr:nvSpPr>
        <xdr:cNvPr id="744" name="諸支出金最大値テキスト"/>
        <xdr:cNvSpPr txBox="1"/>
      </xdr:nvSpPr>
      <xdr:spPr>
        <a:xfrm>
          <a:off x="22212300" y="52425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16,587</a:t>
          </a:r>
          <a:endParaRPr kumimoji="1" lang="ja-JP" altLang="en-US" sz="1000" b="1">
            <a:latin typeface="ＭＳ Ｐゴシック"/>
          </a:endParaRPr>
        </a:p>
      </xdr:txBody>
    </xdr:sp>
    <xdr:clientData/>
  </xdr:oneCellAnchor>
  <xdr:twoCellAnchor>
    <xdr:from>
      <xdr:col>115</xdr:col>
      <xdr:colOff>165100</xdr:colOff>
      <xdr:row>31</xdr:row>
      <xdr:rowOff>152400</xdr:rowOff>
    </xdr:from>
    <xdr:to>
      <xdr:col>116</xdr:col>
      <xdr:colOff>152400</xdr:colOff>
      <xdr:row>31</xdr:row>
      <xdr:rowOff>152400</xdr:rowOff>
    </xdr:to>
    <xdr:cxnSp macro="">
      <xdr:nvCxnSpPr>
        <xdr:cNvPr id="745" name="直線コネクタ 744"/>
        <xdr:cNvCxnSpPr/>
      </xdr:nvCxnSpPr>
      <xdr:spPr>
        <a:xfrm>
          <a:off x="22072600" y="546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159385</xdr:rowOff>
    </xdr:from>
    <xdr:ext cx="378460" cy="258445"/>
    <xdr:sp macro="" textlink="">
      <xdr:nvSpPr>
        <xdr:cNvPr id="747" name="諸支出金平均値テキスト"/>
        <xdr:cNvSpPr txBox="1"/>
      </xdr:nvSpPr>
      <xdr:spPr>
        <a:xfrm>
          <a:off x="22212300" y="65030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149225</xdr:rowOff>
    </xdr:from>
    <xdr:to>
      <xdr:col>112</xdr:col>
      <xdr:colOff>38100</xdr:colOff>
      <xdr:row>39</xdr:row>
      <xdr:rowOff>79375</xdr:rowOff>
    </xdr:to>
    <xdr:sp macro="" textlink="">
      <xdr:nvSpPr>
        <xdr:cNvPr id="750" name="フローチャート: 判断 749"/>
        <xdr:cNvSpPr/>
      </xdr:nvSpPr>
      <xdr:spPr>
        <a:xfrm>
          <a:off x="21272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95885</xdr:rowOff>
    </xdr:from>
    <xdr:ext cx="378460" cy="259080"/>
    <xdr:sp macro="" textlink="">
      <xdr:nvSpPr>
        <xdr:cNvPr id="751" name="テキスト ボックス 750"/>
        <xdr:cNvSpPr txBox="1"/>
      </xdr:nvSpPr>
      <xdr:spPr>
        <a:xfrm>
          <a:off x="21134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153670</xdr:rowOff>
    </xdr:from>
    <xdr:to>
      <xdr:col>107</xdr:col>
      <xdr:colOff>101600</xdr:colOff>
      <xdr:row>39</xdr:row>
      <xdr:rowOff>83820</xdr:rowOff>
    </xdr:to>
    <xdr:sp macro="" textlink="">
      <xdr:nvSpPr>
        <xdr:cNvPr id="753" name="フローチャート: 判断 752"/>
        <xdr:cNvSpPr/>
      </xdr:nvSpPr>
      <xdr:spPr>
        <a:xfrm>
          <a:off x="203835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100330</xdr:rowOff>
    </xdr:from>
    <xdr:ext cx="378460" cy="256540"/>
    <xdr:sp macro="" textlink="">
      <xdr:nvSpPr>
        <xdr:cNvPr id="754" name="テキスト ボックス 753"/>
        <xdr:cNvSpPr txBox="1"/>
      </xdr:nvSpPr>
      <xdr:spPr>
        <a:xfrm>
          <a:off x="20245070" y="64439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157480</xdr:rowOff>
    </xdr:from>
    <xdr:to>
      <xdr:col>102</xdr:col>
      <xdr:colOff>165100</xdr:colOff>
      <xdr:row>39</xdr:row>
      <xdr:rowOff>87630</xdr:rowOff>
    </xdr:to>
    <xdr:sp macro="" textlink="">
      <xdr:nvSpPr>
        <xdr:cNvPr id="756" name="フローチャート: 判断 755"/>
        <xdr:cNvSpPr/>
      </xdr:nvSpPr>
      <xdr:spPr>
        <a:xfrm>
          <a:off x="19494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104140</xdr:rowOff>
    </xdr:from>
    <xdr:ext cx="313690" cy="259080"/>
    <xdr:sp macro="" textlink="">
      <xdr:nvSpPr>
        <xdr:cNvPr id="757" name="テキスト ボックス 756"/>
        <xdr:cNvSpPr txBox="1"/>
      </xdr:nvSpPr>
      <xdr:spPr>
        <a:xfrm>
          <a:off x="19388455" y="6447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58" name="フローチャート: 判断 757"/>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96520</xdr:rowOff>
    </xdr:from>
    <xdr:ext cx="378460" cy="259080"/>
    <xdr:sp macro="" textlink="">
      <xdr:nvSpPr>
        <xdr:cNvPr id="759" name="テキスト ボックス 758"/>
        <xdr:cNvSpPr txBox="1"/>
      </xdr:nvSpPr>
      <xdr:spPr>
        <a:xfrm>
          <a:off x="18467070" y="6440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114935</xdr:rowOff>
    </xdr:from>
    <xdr:ext cx="249555" cy="259080"/>
    <xdr:sp macro="" textlink="">
      <xdr:nvSpPr>
        <xdr:cNvPr id="766" name="諸支出金該当値テキスト"/>
        <xdr:cNvSpPr txBox="1"/>
      </xdr:nvSpPr>
      <xdr:spPr>
        <a:xfrm>
          <a:off x="22212300" y="66300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68" name="テキスト ボックス 767"/>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70" name="テキスト ボックス 769"/>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72" name="テキスト ボックス 771"/>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015" cy="256540"/>
    <xdr:sp macro="" textlink="">
      <xdr:nvSpPr>
        <xdr:cNvPr id="774" name="テキスト ボックス 773"/>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3" name="テキスト ボックス 782"/>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86" name="テキスト ボックス 785"/>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88" name="テキスト ボックス 787"/>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800" name="テキスト ボックス 799"/>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803" name="テキスト ボックス 802"/>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9080"/>
    <xdr:sp macro="" textlink="">
      <xdr:nvSpPr>
        <xdr:cNvPr id="806" name="テキスト ボックス 805"/>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808" name="テキスト ボックス 807"/>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17" name="テキスト ボックス 816"/>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19" name="テキスト ボックス 818"/>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9080"/>
    <xdr:sp macro="" textlink="">
      <xdr:nvSpPr>
        <xdr:cNvPr id="821" name="テキスト ボックス 820"/>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23" name="テキスト ボックス 822"/>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議会費、民生費、教育費、衛生費、公債費などにおいて類似団体の値を上回った。</a:t>
          </a:r>
        </a:p>
        <a:p>
          <a:r>
            <a:rPr kumimoji="1" lang="ja-JP" altLang="en-US" sz="1300">
              <a:latin typeface="ＭＳ Ｐゴシック"/>
              <a:ea typeface="ＭＳ Ｐゴシック"/>
            </a:rPr>
            <a:t>議会費では、令和３年度市議会選挙より定員を28名から26名へ削減したが市民一人当たり4,102円と類似団体の値を931円上回っている。</a:t>
          </a:r>
        </a:p>
        <a:p>
          <a:r>
            <a:rPr kumimoji="1" lang="ja-JP" altLang="en-US" sz="1300">
              <a:latin typeface="ＭＳ Ｐゴシック"/>
              <a:ea typeface="ＭＳ Ｐゴシック"/>
            </a:rPr>
            <a:t>民生費では、住民税非課税世帯等臨時特別給付金などの事業により類似団体の値を上回る事となった。</a:t>
          </a:r>
        </a:p>
        <a:p>
          <a:r>
            <a:rPr kumimoji="1" lang="ja-JP" altLang="en-US" sz="1300">
              <a:latin typeface="ＭＳ Ｐゴシック"/>
              <a:ea typeface="ＭＳ Ｐゴシック"/>
            </a:rPr>
            <a:t>教育費では、ＧＩＧＡスクール構想推進のため、小・中学校内に高速通信施設の整備等を実施したことにより昨年度に比べ市民一人当たり</a:t>
          </a:r>
          <a:r>
            <a:rPr kumimoji="1" lang="en-US" altLang="ja-JP" sz="1300">
              <a:latin typeface="ＭＳ Ｐゴシック"/>
              <a:ea typeface="ＭＳ Ｐゴシック"/>
            </a:rPr>
            <a:t>2,858</a:t>
          </a:r>
          <a:r>
            <a:rPr kumimoji="1" lang="ja-JP" altLang="en-US" sz="1300">
              <a:latin typeface="ＭＳ Ｐゴシック"/>
              <a:ea typeface="ＭＳ Ｐゴシック"/>
            </a:rPr>
            <a:t>円増加している。</a:t>
          </a:r>
        </a:p>
        <a:p>
          <a:r>
            <a:rPr kumimoji="1" lang="ja-JP" altLang="en-US" sz="1300">
              <a:latin typeface="ＭＳ Ｐゴシック"/>
              <a:ea typeface="ＭＳ Ｐゴシック"/>
            </a:rPr>
            <a:t>衛生費では、新型コロナワクチン接種事業などで類似団体の値を上回ることとなった。</a:t>
          </a:r>
        </a:p>
        <a:p>
          <a:r>
            <a:rPr kumimoji="1" lang="ja-JP" altLang="en-US" sz="1300">
              <a:latin typeface="ＭＳ Ｐゴシック"/>
              <a:ea typeface="ＭＳ Ｐゴシック"/>
            </a:rPr>
            <a:t>公債費では、合併特例事業債等の償還額増加により昨年度に比べ市民一人当たり</a:t>
          </a:r>
          <a:r>
            <a:rPr kumimoji="1" lang="en-US" altLang="ja-JP" sz="1300">
              <a:latin typeface="ＭＳ Ｐゴシック"/>
              <a:ea typeface="ＭＳ Ｐゴシック"/>
            </a:rPr>
            <a:t>2,466</a:t>
          </a:r>
          <a:r>
            <a:rPr kumimoji="1" lang="ja-JP" altLang="en-US" sz="1300">
              <a:latin typeface="ＭＳ Ｐゴシック"/>
              <a:ea typeface="ＭＳ Ｐゴシック"/>
            </a:rPr>
            <a:t>円増加している。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徳島県阿南市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50">
              <a:latin typeface="ＭＳ ゴシック"/>
              <a:ea typeface="ＭＳ ゴシック"/>
            </a:rPr>
            <a:t>　財政調整基金の残高は法人市民税等の増加による財源調整のため約8億9千万円増加の約92億6千万円となった。</a:t>
          </a:r>
        </a:p>
        <a:p>
          <a:r>
            <a:rPr kumimoji="1" lang="ja-JP" altLang="en-US" sz="1150">
              <a:latin typeface="ＭＳ ゴシック"/>
              <a:ea typeface="ＭＳ ゴシック"/>
            </a:rPr>
            <a:t>　臨時財政対策債の発行、普通交付税の再算定による交付額増等により実質収支は黒字を維持しており実質単年度収支についても黒字へ好転している。</a:t>
          </a:r>
        </a:p>
        <a:p>
          <a:r>
            <a:rPr kumimoji="1" lang="ja-JP" altLang="en-US" sz="1150">
              <a:latin typeface="ＭＳ ゴシック"/>
              <a:ea typeface="ＭＳ ゴシック"/>
            </a:rPr>
            <a:t>　令和３年度については、実質単年度収支の黒字化等が見られたが合併算定替の終了による交付税額の減少や景気の動向に影響を受けやすい法人市民税等市税収入の先行きに不透明があることに踏まえ、引き続き一般財源の確保のため、堅実な財政運営に努める必要がある。</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徳島県阿南市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当市の一般会計及び公営企業会計等の実質収支はすべての会計において黒字もしくは収支０の決算となり、連結実質赤字比率は生じていないものの、一般会計から各会計への繰出金は大きく減少する見込はなく一般会計への負担が大きい状況であるため各会計については、独立採算制の原則に鑑みて十分な財源確保に努めるとともに事業歳出予算を精査することで財政の健全化を維持する必要がある。</a:t>
          </a:r>
        </a:p>
        <a:p>
          <a:r>
            <a:rPr kumimoji="1" lang="ja-JP" altLang="en-US" sz="1400">
              <a:latin typeface="ＭＳ ゴシック"/>
              <a:ea typeface="ＭＳ ゴシック"/>
            </a:rPr>
            <a:t>　また、一般会計においても今後は法人市民税をはじめとする市税収入が不透明であるほか、普通交付税の合併算定替が終了したことなどから一般財源の確保が一層、厳しくなることが予想されるため、堅実な財政運営をすすめることが重要であ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B39" sqref="BB39"/>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9" t="s">
        <v>118</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2"/>
      <c r="DK1" s="2"/>
      <c r="DL1" s="2"/>
      <c r="DM1" s="2"/>
      <c r="DN1" s="2"/>
      <c r="DO1" s="2"/>
    </row>
    <row r="2" spans="1:119" ht="24" x14ac:dyDescent="0.15">
      <c r="B2" s="3" t="s">
        <v>120</v>
      </c>
      <c r="C2" s="3"/>
      <c r="D2" s="9"/>
    </row>
    <row r="3" spans="1:119" ht="18.75" customHeight="1" x14ac:dyDescent="0.15">
      <c r="A3" s="2"/>
      <c r="B3" s="512" t="s">
        <v>122</v>
      </c>
      <c r="C3" s="513"/>
      <c r="D3" s="513"/>
      <c r="E3" s="514"/>
      <c r="F3" s="514"/>
      <c r="G3" s="514"/>
      <c r="H3" s="514"/>
      <c r="I3" s="514"/>
      <c r="J3" s="514"/>
      <c r="K3" s="514"/>
      <c r="L3" s="514" t="s">
        <v>124</v>
      </c>
      <c r="M3" s="514"/>
      <c r="N3" s="514"/>
      <c r="O3" s="514"/>
      <c r="P3" s="514"/>
      <c r="Q3" s="514"/>
      <c r="R3" s="521"/>
      <c r="S3" s="521"/>
      <c r="T3" s="521"/>
      <c r="U3" s="521"/>
      <c r="V3" s="522"/>
      <c r="W3" s="363" t="s">
        <v>125</v>
      </c>
      <c r="X3" s="364"/>
      <c r="Y3" s="364"/>
      <c r="Z3" s="364"/>
      <c r="AA3" s="364"/>
      <c r="AB3" s="513"/>
      <c r="AC3" s="521" t="s">
        <v>128</v>
      </c>
      <c r="AD3" s="364"/>
      <c r="AE3" s="364"/>
      <c r="AF3" s="364"/>
      <c r="AG3" s="364"/>
      <c r="AH3" s="364"/>
      <c r="AI3" s="364"/>
      <c r="AJ3" s="364"/>
      <c r="AK3" s="364"/>
      <c r="AL3" s="365"/>
      <c r="AM3" s="363" t="s">
        <v>129</v>
      </c>
      <c r="AN3" s="364"/>
      <c r="AO3" s="364"/>
      <c r="AP3" s="364"/>
      <c r="AQ3" s="364"/>
      <c r="AR3" s="364"/>
      <c r="AS3" s="364"/>
      <c r="AT3" s="364"/>
      <c r="AU3" s="364"/>
      <c r="AV3" s="364"/>
      <c r="AW3" s="364"/>
      <c r="AX3" s="365"/>
      <c r="AY3" s="360" t="s">
        <v>5</v>
      </c>
      <c r="AZ3" s="361"/>
      <c r="BA3" s="361"/>
      <c r="BB3" s="361"/>
      <c r="BC3" s="361"/>
      <c r="BD3" s="361"/>
      <c r="BE3" s="361"/>
      <c r="BF3" s="361"/>
      <c r="BG3" s="361"/>
      <c r="BH3" s="361"/>
      <c r="BI3" s="361"/>
      <c r="BJ3" s="361"/>
      <c r="BK3" s="361"/>
      <c r="BL3" s="361"/>
      <c r="BM3" s="362"/>
      <c r="BN3" s="363" t="s">
        <v>133</v>
      </c>
      <c r="BO3" s="364"/>
      <c r="BP3" s="364"/>
      <c r="BQ3" s="364"/>
      <c r="BR3" s="364"/>
      <c r="BS3" s="364"/>
      <c r="BT3" s="364"/>
      <c r="BU3" s="365"/>
      <c r="BV3" s="363" t="s">
        <v>10</v>
      </c>
      <c r="BW3" s="364"/>
      <c r="BX3" s="364"/>
      <c r="BY3" s="364"/>
      <c r="BZ3" s="364"/>
      <c r="CA3" s="364"/>
      <c r="CB3" s="364"/>
      <c r="CC3" s="365"/>
      <c r="CD3" s="360" t="s">
        <v>5</v>
      </c>
      <c r="CE3" s="361"/>
      <c r="CF3" s="361"/>
      <c r="CG3" s="361"/>
      <c r="CH3" s="361"/>
      <c r="CI3" s="361"/>
      <c r="CJ3" s="361"/>
      <c r="CK3" s="361"/>
      <c r="CL3" s="361"/>
      <c r="CM3" s="361"/>
      <c r="CN3" s="361"/>
      <c r="CO3" s="361"/>
      <c r="CP3" s="361"/>
      <c r="CQ3" s="361"/>
      <c r="CR3" s="361"/>
      <c r="CS3" s="362"/>
      <c r="CT3" s="363" t="s">
        <v>134</v>
      </c>
      <c r="CU3" s="364"/>
      <c r="CV3" s="364"/>
      <c r="CW3" s="364"/>
      <c r="CX3" s="364"/>
      <c r="CY3" s="364"/>
      <c r="CZ3" s="364"/>
      <c r="DA3" s="365"/>
      <c r="DB3" s="363" t="s">
        <v>135</v>
      </c>
      <c r="DC3" s="364"/>
      <c r="DD3" s="364"/>
      <c r="DE3" s="364"/>
      <c r="DF3" s="364"/>
      <c r="DG3" s="364"/>
      <c r="DH3" s="364"/>
      <c r="DI3" s="365"/>
    </row>
    <row r="4" spans="1:119" ht="18.75" customHeight="1" x14ac:dyDescent="0.15">
      <c r="A4" s="2"/>
      <c r="B4" s="515"/>
      <c r="C4" s="516"/>
      <c r="D4" s="516"/>
      <c r="E4" s="517"/>
      <c r="F4" s="517"/>
      <c r="G4" s="517"/>
      <c r="H4" s="517"/>
      <c r="I4" s="517"/>
      <c r="J4" s="517"/>
      <c r="K4" s="517"/>
      <c r="L4" s="517"/>
      <c r="M4" s="517"/>
      <c r="N4" s="517"/>
      <c r="O4" s="517"/>
      <c r="P4" s="517"/>
      <c r="Q4" s="517"/>
      <c r="R4" s="523"/>
      <c r="S4" s="523"/>
      <c r="T4" s="523"/>
      <c r="U4" s="523"/>
      <c r="V4" s="524"/>
      <c r="W4" s="527"/>
      <c r="X4" s="506"/>
      <c r="Y4" s="506"/>
      <c r="Z4" s="506"/>
      <c r="AA4" s="506"/>
      <c r="AB4" s="516"/>
      <c r="AC4" s="523"/>
      <c r="AD4" s="506"/>
      <c r="AE4" s="506"/>
      <c r="AF4" s="506"/>
      <c r="AG4" s="506"/>
      <c r="AH4" s="506"/>
      <c r="AI4" s="506"/>
      <c r="AJ4" s="506"/>
      <c r="AK4" s="506"/>
      <c r="AL4" s="530"/>
      <c r="AM4" s="528"/>
      <c r="AN4" s="529"/>
      <c r="AO4" s="529"/>
      <c r="AP4" s="529"/>
      <c r="AQ4" s="529"/>
      <c r="AR4" s="529"/>
      <c r="AS4" s="529"/>
      <c r="AT4" s="529"/>
      <c r="AU4" s="529"/>
      <c r="AV4" s="529"/>
      <c r="AW4" s="529"/>
      <c r="AX4" s="531"/>
      <c r="AY4" s="366" t="s">
        <v>137</v>
      </c>
      <c r="AZ4" s="367"/>
      <c r="BA4" s="367"/>
      <c r="BB4" s="367"/>
      <c r="BC4" s="367"/>
      <c r="BD4" s="367"/>
      <c r="BE4" s="367"/>
      <c r="BF4" s="367"/>
      <c r="BG4" s="367"/>
      <c r="BH4" s="367"/>
      <c r="BI4" s="367"/>
      <c r="BJ4" s="367"/>
      <c r="BK4" s="367"/>
      <c r="BL4" s="367"/>
      <c r="BM4" s="368"/>
      <c r="BN4" s="369">
        <v>37732106</v>
      </c>
      <c r="BO4" s="370"/>
      <c r="BP4" s="370"/>
      <c r="BQ4" s="370"/>
      <c r="BR4" s="370"/>
      <c r="BS4" s="370"/>
      <c r="BT4" s="370"/>
      <c r="BU4" s="371"/>
      <c r="BV4" s="369">
        <v>41624348</v>
      </c>
      <c r="BW4" s="370"/>
      <c r="BX4" s="370"/>
      <c r="BY4" s="370"/>
      <c r="BZ4" s="370"/>
      <c r="CA4" s="370"/>
      <c r="CB4" s="370"/>
      <c r="CC4" s="371"/>
      <c r="CD4" s="372" t="s">
        <v>139</v>
      </c>
      <c r="CE4" s="373"/>
      <c r="CF4" s="373"/>
      <c r="CG4" s="373"/>
      <c r="CH4" s="373"/>
      <c r="CI4" s="373"/>
      <c r="CJ4" s="373"/>
      <c r="CK4" s="373"/>
      <c r="CL4" s="373"/>
      <c r="CM4" s="373"/>
      <c r="CN4" s="373"/>
      <c r="CO4" s="373"/>
      <c r="CP4" s="373"/>
      <c r="CQ4" s="373"/>
      <c r="CR4" s="373"/>
      <c r="CS4" s="374"/>
      <c r="CT4" s="375">
        <v>6.1</v>
      </c>
      <c r="CU4" s="376"/>
      <c r="CV4" s="376"/>
      <c r="CW4" s="376"/>
      <c r="CX4" s="376"/>
      <c r="CY4" s="376"/>
      <c r="CZ4" s="376"/>
      <c r="DA4" s="377"/>
      <c r="DB4" s="375">
        <v>0.6</v>
      </c>
      <c r="DC4" s="376"/>
      <c r="DD4" s="376"/>
      <c r="DE4" s="376"/>
      <c r="DF4" s="376"/>
      <c r="DG4" s="376"/>
      <c r="DH4" s="376"/>
      <c r="DI4" s="377"/>
    </row>
    <row r="5" spans="1:119" ht="18.75" customHeight="1" x14ac:dyDescent="0.15">
      <c r="A5" s="2"/>
      <c r="B5" s="518"/>
      <c r="C5" s="519"/>
      <c r="D5" s="519"/>
      <c r="E5" s="520"/>
      <c r="F5" s="520"/>
      <c r="G5" s="520"/>
      <c r="H5" s="520"/>
      <c r="I5" s="520"/>
      <c r="J5" s="520"/>
      <c r="K5" s="520"/>
      <c r="L5" s="520"/>
      <c r="M5" s="520"/>
      <c r="N5" s="520"/>
      <c r="O5" s="520"/>
      <c r="P5" s="520"/>
      <c r="Q5" s="520"/>
      <c r="R5" s="525"/>
      <c r="S5" s="525"/>
      <c r="T5" s="525"/>
      <c r="U5" s="525"/>
      <c r="V5" s="526"/>
      <c r="W5" s="528"/>
      <c r="X5" s="529"/>
      <c r="Y5" s="529"/>
      <c r="Z5" s="529"/>
      <c r="AA5" s="529"/>
      <c r="AB5" s="519"/>
      <c r="AC5" s="525"/>
      <c r="AD5" s="529"/>
      <c r="AE5" s="529"/>
      <c r="AF5" s="529"/>
      <c r="AG5" s="529"/>
      <c r="AH5" s="529"/>
      <c r="AI5" s="529"/>
      <c r="AJ5" s="529"/>
      <c r="AK5" s="529"/>
      <c r="AL5" s="531"/>
      <c r="AM5" s="378" t="s">
        <v>141</v>
      </c>
      <c r="AN5" s="379"/>
      <c r="AO5" s="379"/>
      <c r="AP5" s="379"/>
      <c r="AQ5" s="379"/>
      <c r="AR5" s="379"/>
      <c r="AS5" s="379"/>
      <c r="AT5" s="380"/>
      <c r="AU5" s="381" t="s">
        <v>68</v>
      </c>
      <c r="AV5" s="382"/>
      <c r="AW5" s="382"/>
      <c r="AX5" s="382"/>
      <c r="AY5" s="383" t="s">
        <v>130</v>
      </c>
      <c r="AZ5" s="384"/>
      <c r="BA5" s="384"/>
      <c r="BB5" s="384"/>
      <c r="BC5" s="384"/>
      <c r="BD5" s="384"/>
      <c r="BE5" s="384"/>
      <c r="BF5" s="384"/>
      <c r="BG5" s="384"/>
      <c r="BH5" s="384"/>
      <c r="BI5" s="384"/>
      <c r="BJ5" s="384"/>
      <c r="BK5" s="384"/>
      <c r="BL5" s="384"/>
      <c r="BM5" s="385"/>
      <c r="BN5" s="386">
        <v>36266832</v>
      </c>
      <c r="BO5" s="387"/>
      <c r="BP5" s="387"/>
      <c r="BQ5" s="387"/>
      <c r="BR5" s="387"/>
      <c r="BS5" s="387"/>
      <c r="BT5" s="387"/>
      <c r="BU5" s="388"/>
      <c r="BV5" s="386">
        <v>41248782</v>
      </c>
      <c r="BW5" s="387"/>
      <c r="BX5" s="387"/>
      <c r="BY5" s="387"/>
      <c r="BZ5" s="387"/>
      <c r="CA5" s="387"/>
      <c r="CB5" s="387"/>
      <c r="CC5" s="388"/>
      <c r="CD5" s="389" t="s">
        <v>144</v>
      </c>
      <c r="CE5" s="390"/>
      <c r="CF5" s="390"/>
      <c r="CG5" s="390"/>
      <c r="CH5" s="390"/>
      <c r="CI5" s="390"/>
      <c r="CJ5" s="390"/>
      <c r="CK5" s="390"/>
      <c r="CL5" s="390"/>
      <c r="CM5" s="390"/>
      <c r="CN5" s="390"/>
      <c r="CO5" s="390"/>
      <c r="CP5" s="390"/>
      <c r="CQ5" s="390"/>
      <c r="CR5" s="390"/>
      <c r="CS5" s="391"/>
      <c r="CT5" s="392">
        <v>81.599999999999994</v>
      </c>
      <c r="CU5" s="393"/>
      <c r="CV5" s="393"/>
      <c r="CW5" s="393"/>
      <c r="CX5" s="393"/>
      <c r="CY5" s="393"/>
      <c r="CZ5" s="393"/>
      <c r="DA5" s="394"/>
      <c r="DB5" s="392">
        <v>92.1</v>
      </c>
      <c r="DC5" s="393"/>
      <c r="DD5" s="393"/>
      <c r="DE5" s="393"/>
      <c r="DF5" s="393"/>
      <c r="DG5" s="393"/>
      <c r="DH5" s="393"/>
      <c r="DI5" s="394"/>
    </row>
    <row r="6" spans="1:119" ht="18.75" customHeight="1" x14ac:dyDescent="0.15">
      <c r="A6" s="2"/>
      <c r="B6" s="532" t="s">
        <v>145</v>
      </c>
      <c r="C6" s="533"/>
      <c r="D6" s="533"/>
      <c r="E6" s="534"/>
      <c r="F6" s="534"/>
      <c r="G6" s="534"/>
      <c r="H6" s="534"/>
      <c r="I6" s="534"/>
      <c r="J6" s="534"/>
      <c r="K6" s="534"/>
      <c r="L6" s="534" t="s">
        <v>146</v>
      </c>
      <c r="M6" s="534"/>
      <c r="N6" s="534"/>
      <c r="O6" s="534"/>
      <c r="P6" s="534"/>
      <c r="Q6" s="534"/>
      <c r="R6" s="538"/>
      <c r="S6" s="538"/>
      <c r="T6" s="538"/>
      <c r="U6" s="538"/>
      <c r="V6" s="539"/>
      <c r="W6" s="542" t="s">
        <v>147</v>
      </c>
      <c r="X6" s="543"/>
      <c r="Y6" s="543"/>
      <c r="Z6" s="543"/>
      <c r="AA6" s="543"/>
      <c r="AB6" s="533"/>
      <c r="AC6" s="546" t="s">
        <v>149</v>
      </c>
      <c r="AD6" s="547"/>
      <c r="AE6" s="547"/>
      <c r="AF6" s="547"/>
      <c r="AG6" s="547"/>
      <c r="AH6" s="547"/>
      <c r="AI6" s="547"/>
      <c r="AJ6" s="547"/>
      <c r="AK6" s="547"/>
      <c r="AL6" s="548"/>
      <c r="AM6" s="378" t="s">
        <v>72</v>
      </c>
      <c r="AN6" s="379"/>
      <c r="AO6" s="379"/>
      <c r="AP6" s="379"/>
      <c r="AQ6" s="379"/>
      <c r="AR6" s="379"/>
      <c r="AS6" s="379"/>
      <c r="AT6" s="380"/>
      <c r="AU6" s="381" t="s">
        <v>68</v>
      </c>
      <c r="AV6" s="382"/>
      <c r="AW6" s="382"/>
      <c r="AX6" s="382"/>
      <c r="AY6" s="383" t="s">
        <v>150</v>
      </c>
      <c r="AZ6" s="384"/>
      <c r="BA6" s="384"/>
      <c r="BB6" s="384"/>
      <c r="BC6" s="384"/>
      <c r="BD6" s="384"/>
      <c r="BE6" s="384"/>
      <c r="BF6" s="384"/>
      <c r="BG6" s="384"/>
      <c r="BH6" s="384"/>
      <c r="BI6" s="384"/>
      <c r="BJ6" s="384"/>
      <c r="BK6" s="384"/>
      <c r="BL6" s="384"/>
      <c r="BM6" s="385"/>
      <c r="BN6" s="386">
        <v>1465274</v>
      </c>
      <c r="BO6" s="387"/>
      <c r="BP6" s="387"/>
      <c r="BQ6" s="387"/>
      <c r="BR6" s="387"/>
      <c r="BS6" s="387"/>
      <c r="BT6" s="387"/>
      <c r="BU6" s="388"/>
      <c r="BV6" s="386">
        <v>375566</v>
      </c>
      <c r="BW6" s="387"/>
      <c r="BX6" s="387"/>
      <c r="BY6" s="387"/>
      <c r="BZ6" s="387"/>
      <c r="CA6" s="387"/>
      <c r="CB6" s="387"/>
      <c r="CC6" s="388"/>
      <c r="CD6" s="389" t="s">
        <v>154</v>
      </c>
      <c r="CE6" s="390"/>
      <c r="CF6" s="390"/>
      <c r="CG6" s="390"/>
      <c r="CH6" s="390"/>
      <c r="CI6" s="390"/>
      <c r="CJ6" s="390"/>
      <c r="CK6" s="390"/>
      <c r="CL6" s="390"/>
      <c r="CM6" s="390"/>
      <c r="CN6" s="390"/>
      <c r="CO6" s="390"/>
      <c r="CP6" s="390"/>
      <c r="CQ6" s="390"/>
      <c r="CR6" s="390"/>
      <c r="CS6" s="391"/>
      <c r="CT6" s="395">
        <v>90.2</v>
      </c>
      <c r="CU6" s="396"/>
      <c r="CV6" s="396"/>
      <c r="CW6" s="396"/>
      <c r="CX6" s="396"/>
      <c r="CY6" s="396"/>
      <c r="CZ6" s="396"/>
      <c r="DA6" s="397"/>
      <c r="DB6" s="395">
        <v>97</v>
      </c>
      <c r="DC6" s="396"/>
      <c r="DD6" s="396"/>
      <c r="DE6" s="396"/>
      <c r="DF6" s="396"/>
      <c r="DG6" s="396"/>
      <c r="DH6" s="396"/>
      <c r="DI6" s="397"/>
    </row>
    <row r="7" spans="1:119" ht="18.75" customHeight="1" x14ac:dyDescent="0.15">
      <c r="A7" s="2"/>
      <c r="B7" s="515"/>
      <c r="C7" s="516"/>
      <c r="D7" s="516"/>
      <c r="E7" s="517"/>
      <c r="F7" s="517"/>
      <c r="G7" s="517"/>
      <c r="H7" s="517"/>
      <c r="I7" s="517"/>
      <c r="J7" s="517"/>
      <c r="K7" s="517"/>
      <c r="L7" s="517"/>
      <c r="M7" s="517"/>
      <c r="N7" s="517"/>
      <c r="O7" s="517"/>
      <c r="P7" s="517"/>
      <c r="Q7" s="517"/>
      <c r="R7" s="523"/>
      <c r="S7" s="523"/>
      <c r="T7" s="523"/>
      <c r="U7" s="523"/>
      <c r="V7" s="524"/>
      <c r="W7" s="527"/>
      <c r="X7" s="506"/>
      <c r="Y7" s="506"/>
      <c r="Z7" s="506"/>
      <c r="AA7" s="506"/>
      <c r="AB7" s="516"/>
      <c r="AC7" s="549"/>
      <c r="AD7" s="505"/>
      <c r="AE7" s="505"/>
      <c r="AF7" s="505"/>
      <c r="AG7" s="505"/>
      <c r="AH7" s="505"/>
      <c r="AI7" s="505"/>
      <c r="AJ7" s="505"/>
      <c r="AK7" s="505"/>
      <c r="AL7" s="550"/>
      <c r="AM7" s="378" t="s">
        <v>155</v>
      </c>
      <c r="AN7" s="379"/>
      <c r="AO7" s="379"/>
      <c r="AP7" s="379"/>
      <c r="AQ7" s="379"/>
      <c r="AR7" s="379"/>
      <c r="AS7" s="379"/>
      <c r="AT7" s="380"/>
      <c r="AU7" s="381" t="s">
        <v>68</v>
      </c>
      <c r="AV7" s="382"/>
      <c r="AW7" s="382"/>
      <c r="AX7" s="382"/>
      <c r="AY7" s="383" t="s">
        <v>156</v>
      </c>
      <c r="AZ7" s="384"/>
      <c r="BA7" s="384"/>
      <c r="BB7" s="384"/>
      <c r="BC7" s="384"/>
      <c r="BD7" s="384"/>
      <c r="BE7" s="384"/>
      <c r="BF7" s="384"/>
      <c r="BG7" s="384"/>
      <c r="BH7" s="384"/>
      <c r="BI7" s="384"/>
      <c r="BJ7" s="384"/>
      <c r="BK7" s="384"/>
      <c r="BL7" s="384"/>
      <c r="BM7" s="385"/>
      <c r="BN7" s="386">
        <v>167865</v>
      </c>
      <c r="BO7" s="387"/>
      <c r="BP7" s="387"/>
      <c r="BQ7" s="387"/>
      <c r="BR7" s="387"/>
      <c r="BS7" s="387"/>
      <c r="BT7" s="387"/>
      <c r="BU7" s="388"/>
      <c r="BV7" s="386">
        <v>249294</v>
      </c>
      <c r="BW7" s="387"/>
      <c r="BX7" s="387"/>
      <c r="BY7" s="387"/>
      <c r="BZ7" s="387"/>
      <c r="CA7" s="387"/>
      <c r="CB7" s="387"/>
      <c r="CC7" s="388"/>
      <c r="CD7" s="389" t="s">
        <v>157</v>
      </c>
      <c r="CE7" s="390"/>
      <c r="CF7" s="390"/>
      <c r="CG7" s="390"/>
      <c r="CH7" s="390"/>
      <c r="CI7" s="390"/>
      <c r="CJ7" s="390"/>
      <c r="CK7" s="390"/>
      <c r="CL7" s="390"/>
      <c r="CM7" s="390"/>
      <c r="CN7" s="390"/>
      <c r="CO7" s="390"/>
      <c r="CP7" s="390"/>
      <c r="CQ7" s="390"/>
      <c r="CR7" s="390"/>
      <c r="CS7" s="391"/>
      <c r="CT7" s="386">
        <v>21442753</v>
      </c>
      <c r="CU7" s="387"/>
      <c r="CV7" s="387"/>
      <c r="CW7" s="387"/>
      <c r="CX7" s="387"/>
      <c r="CY7" s="387"/>
      <c r="CZ7" s="387"/>
      <c r="DA7" s="388"/>
      <c r="DB7" s="386">
        <v>20575098</v>
      </c>
      <c r="DC7" s="387"/>
      <c r="DD7" s="387"/>
      <c r="DE7" s="387"/>
      <c r="DF7" s="387"/>
      <c r="DG7" s="387"/>
      <c r="DH7" s="387"/>
      <c r="DI7" s="388"/>
    </row>
    <row r="8" spans="1:119" ht="18.75" customHeight="1" x14ac:dyDescent="0.15">
      <c r="A8" s="2"/>
      <c r="B8" s="535"/>
      <c r="C8" s="536"/>
      <c r="D8" s="536"/>
      <c r="E8" s="537"/>
      <c r="F8" s="537"/>
      <c r="G8" s="537"/>
      <c r="H8" s="537"/>
      <c r="I8" s="537"/>
      <c r="J8" s="537"/>
      <c r="K8" s="537"/>
      <c r="L8" s="537"/>
      <c r="M8" s="537"/>
      <c r="N8" s="537"/>
      <c r="O8" s="537"/>
      <c r="P8" s="537"/>
      <c r="Q8" s="537"/>
      <c r="R8" s="540"/>
      <c r="S8" s="540"/>
      <c r="T8" s="540"/>
      <c r="U8" s="540"/>
      <c r="V8" s="541"/>
      <c r="W8" s="544"/>
      <c r="X8" s="545"/>
      <c r="Y8" s="545"/>
      <c r="Z8" s="545"/>
      <c r="AA8" s="545"/>
      <c r="AB8" s="536"/>
      <c r="AC8" s="551"/>
      <c r="AD8" s="552"/>
      <c r="AE8" s="552"/>
      <c r="AF8" s="552"/>
      <c r="AG8" s="552"/>
      <c r="AH8" s="552"/>
      <c r="AI8" s="552"/>
      <c r="AJ8" s="552"/>
      <c r="AK8" s="552"/>
      <c r="AL8" s="553"/>
      <c r="AM8" s="378" t="s">
        <v>158</v>
      </c>
      <c r="AN8" s="379"/>
      <c r="AO8" s="379"/>
      <c r="AP8" s="379"/>
      <c r="AQ8" s="379"/>
      <c r="AR8" s="379"/>
      <c r="AS8" s="379"/>
      <c r="AT8" s="380"/>
      <c r="AU8" s="381" t="s">
        <v>68</v>
      </c>
      <c r="AV8" s="382"/>
      <c r="AW8" s="382"/>
      <c r="AX8" s="382"/>
      <c r="AY8" s="383" t="s">
        <v>160</v>
      </c>
      <c r="AZ8" s="384"/>
      <c r="BA8" s="384"/>
      <c r="BB8" s="384"/>
      <c r="BC8" s="384"/>
      <c r="BD8" s="384"/>
      <c r="BE8" s="384"/>
      <c r="BF8" s="384"/>
      <c r="BG8" s="384"/>
      <c r="BH8" s="384"/>
      <c r="BI8" s="384"/>
      <c r="BJ8" s="384"/>
      <c r="BK8" s="384"/>
      <c r="BL8" s="384"/>
      <c r="BM8" s="385"/>
      <c r="BN8" s="386">
        <v>1297409</v>
      </c>
      <c r="BO8" s="387"/>
      <c r="BP8" s="387"/>
      <c r="BQ8" s="387"/>
      <c r="BR8" s="387"/>
      <c r="BS8" s="387"/>
      <c r="BT8" s="387"/>
      <c r="BU8" s="388"/>
      <c r="BV8" s="386">
        <v>126272</v>
      </c>
      <c r="BW8" s="387"/>
      <c r="BX8" s="387"/>
      <c r="BY8" s="387"/>
      <c r="BZ8" s="387"/>
      <c r="CA8" s="387"/>
      <c r="CB8" s="387"/>
      <c r="CC8" s="388"/>
      <c r="CD8" s="389" t="s">
        <v>161</v>
      </c>
      <c r="CE8" s="390"/>
      <c r="CF8" s="390"/>
      <c r="CG8" s="390"/>
      <c r="CH8" s="390"/>
      <c r="CI8" s="390"/>
      <c r="CJ8" s="390"/>
      <c r="CK8" s="390"/>
      <c r="CL8" s="390"/>
      <c r="CM8" s="390"/>
      <c r="CN8" s="390"/>
      <c r="CO8" s="390"/>
      <c r="CP8" s="390"/>
      <c r="CQ8" s="390"/>
      <c r="CR8" s="390"/>
      <c r="CS8" s="391"/>
      <c r="CT8" s="398">
        <v>0.79</v>
      </c>
      <c r="CU8" s="399"/>
      <c r="CV8" s="399"/>
      <c r="CW8" s="399"/>
      <c r="CX8" s="399"/>
      <c r="CY8" s="399"/>
      <c r="CZ8" s="399"/>
      <c r="DA8" s="400"/>
      <c r="DB8" s="398">
        <v>0.83</v>
      </c>
      <c r="DC8" s="399"/>
      <c r="DD8" s="399"/>
      <c r="DE8" s="399"/>
      <c r="DF8" s="399"/>
      <c r="DG8" s="399"/>
      <c r="DH8" s="399"/>
      <c r="DI8" s="400"/>
    </row>
    <row r="9" spans="1:119" ht="18.75" customHeight="1" x14ac:dyDescent="0.15">
      <c r="A9" s="2"/>
      <c r="B9" s="360" t="s">
        <v>20</v>
      </c>
      <c r="C9" s="361"/>
      <c r="D9" s="361"/>
      <c r="E9" s="361"/>
      <c r="F9" s="361"/>
      <c r="G9" s="361"/>
      <c r="H9" s="361"/>
      <c r="I9" s="361"/>
      <c r="J9" s="361"/>
      <c r="K9" s="458"/>
      <c r="L9" s="411" t="s">
        <v>11</v>
      </c>
      <c r="M9" s="412"/>
      <c r="N9" s="412"/>
      <c r="O9" s="412"/>
      <c r="P9" s="412"/>
      <c r="Q9" s="413"/>
      <c r="R9" s="414">
        <v>69470</v>
      </c>
      <c r="S9" s="415"/>
      <c r="T9" s="415"/>
      <c r="U9" s="415"/>
      <c r="V9" s="416"/>
      <c r="W9" s="363" t="s">
        <v>163</v>
      </c>
      <c r="X9" s="364"/>
      <c r="Y9" s="364"/>
      <c r="Z9" s="364"/>
      <c r="AA9" s="364"/>
      <c r="AB9" s="364"/>
      <c r="AC9" s="364"/>
      <c r="AD9" s="364"/>
      <c r="AE9" s="364"/>
      <c r="AF9" s="364"/>
      <c r="AG9" s="364"/>
      <c r="AH9" s="364"/>
      <c r="AI9" s="364"/>
      <c r="AJ9" s="364"/>
      <c r="AK9" s="364"/>
      <c r="AL9" s="365"/>
      <c r="AM9" s="378" t="s">
        <v>165</v>
      </c>
      <c r="AN9" s="379"/>
      <c r="AO9" s="379"/>
      <c r="AP9" s="379"/>
      <c r="AQ9" s="379"/>
      <c r="AR9" s="379"/>
      <c r="AS9" s="379"/>
      <c r="AT9" s="380"/>
      <c r="AU9" s="381" t="s">
        <v>68</v>
      </c>
      <c r="AV9" s="382"/>
      <c r="AW9" s="382"/>
      <c r="AX9" s="382"/>
      <c r="AY9" s="383" t="s">
        <v>70</v>
      </c>
      <c r="AZ9" s="384"/>
      <c r="BA9" s="384"/>
      <c r="BB9" s="384"/>
      <c r="BC9" s="384"/>
      <c r="BD9" s="384"/>
      <c r="BE9" s="384"/>
      <c r="BF9" s="384"/>
      <c r="BG9" s="384"/>
      <c r="BH9" s="384"/>
      <c r="BI9" s="384"/>
      <c r="BJ9" s="384"/>
      <c r="BK9" s="384"/>
      <c r="BL9" s="384"/>
      <c r="BM9" s="385"/>
      <c r="BN9" s="386">
        <v>1171137</v>
      </c>
      <c r="BO9" s="387"/>
      <c r="BP9" s="387"/>
      <c r="BQ9" s="387"/>
      <c r="BR9" s="387"/>
      <c r="BS9" s="387"/>
      <c r="BT9" s="387"/>
      <c r="BU9" s="388"/>
      <c r="BV9" s="386">
        <v>8195</v>
      </c>
      <c r="BW9" s="387"/>
      <c r="BX9" s="387"/>
      <c r="BY9" s="387"/>
      <c r="BZ9" s="387"/>
      <c r="CA9" s="387"/>
      <c r="CB9" s="387"/>
      <c r="CC9" s="388"/>
      <c r="CD9" s="389" t="s">
        <v>66</v>
      </c>
      <c r="CE9" s="390"/>
      <c r="CF9" s="390"/>
      <c r="CG9" s="390"/>
      <c r="CH9" s="390"/>
      <c r="CI9" s="390"/>
      <c r="CJ9" s="390"/>
      <c r="CK9" s="390"/>
      <c r="CL9" s="390"/>
      <c r="CM9" s="390"/>
      <c r="CN9" s="390"/>
      <c r="CO9" s="390"/>
      <c r="CP9" s="390"/>
      <c r="CQ9" s="390"/>
      <c r="CR9" s="390"/>
      <c r="CS9" s="391"/>
      <c r="CT9" s="392">
        <v>12.8</v>
      </c>
      <c r="CU9" s="393"/>
      <c r="CV9" s="393"/>
      <c r="CW9" s="393"/>
      <c r="CX9" s="393"/>
      <c r="CY9" s="393"/>
      <c r="CZ9" s="393"/>
      <c r="DA9" s="394"/>
      <c r="DB9" s="392">
        <v>13.4</v>
      </c>
      <c r="DC9" s="393"/>
      <c r="DD9" s="393"/>
      <c r="DE9" s="393"/>
      <c r="DF9" s="393"/>
      <c r="DG9" s="393"/>
      <c r="DH9" s="393"/>
      <c r="DI9" s="394"/>
    </row>
    <row r="10" spans="1:119" ht="18.75" customHeight="1" x14ac:dyDescent="0.15">
      <c r="A10" s="2"/>
      <c r="B10" s="360"/>
      <c r="C10" s="361"/>
      <c r="D10" s="361"/>
      <c r="E10" s="361"/>
      <c r="F10" s="361"/>
      <c r="G10" s="361"/>
      <c r="H10" s="361"/>
      <c r="I10" s="361"/>
      <c r="J10" s="361"/>
      <c r="K10" s="458"/>
      <c r="L10" s="401" t="s">
        <v>167</v>
      </c>
      <c r="M10" s="379"/>
      <c r="N10" s="379"/>
      <c r="O10" s="379"/>
      <c r="P10" s="379"/>
      <c r="Q10" s="380"/>
      <c r="R10" s="402">
        <v>73019</v>
      </c>
      <c r="S10" s="403"/>
      <c r="T10" s="403"/>
      <c r="U10" s="403"/>
      <c r="V10" s="404"/>
      <c r="W10" s="527"/>
      <c r="X10" s="506"/>
      <c r="Y10" s="506"/>
      <c r="Z10" s="506"/>
      <c r="AA10" s="506"/>
      <c r="AB10" s="506"/>
      <c r="AC10" s="506"/>
      <c r="AD10" s="506"/>
      <c r="AE10" s="506"/>
      <c r="AF10" s="506"/>
      <c r="AG10" s="506"/>
      <c r="AH10" s="506"/>
      <c r="AI10" s="506"/>
      <c r="AJ10" s="506"/>
      <c r="AK10" s="506"/>
      <c r="AL10" s="530"/>
      <c r="AM10" s="378" t="s">
        <v>169</v>
      </c>
      <c r="AN10" s="379"/>
      <c r="AO10" s="379"/>
      <c r="AP10" s="379"/>
      <c r="AQ10" s="379"/>
      <c r="AR10" s="379"/>
      <c r="AS10" s="379"/>
      <c r="AT10" s="380"/>
      <c r="AU10" s="381" t="s">
        <v>68</v>
      </c>
      <c r="AV10" s="382"/>
      <c r="AW10" s="382"/>
      <c r="AX10" s="382"/>
      <c r="AY10" s="383" t="s">
        <v>171</v>
      </c>
      <c r="AZ10" s="384"/>
      <c r="BA10" s="384"/>
      <c r="BB10" s="384"/>
      <c r="BC10" s="384"/>
      <c r="BD10" s="384"/>
      <c r="BE10" s="384"/>
      <c r="BF10" s="384"/>
      <c r="BG10" s="384"/>
      <c r="BH10" s="384"/>
      <c r="BI10" s="384"/>
      <c r="BJ10" s="384"/>
      <c r="BK10" s="384"/>
      <c r="BL10" s="384"/>
      <c r="BM10" s="385"/>
      <c r="BN10" s="386">
        <v>893918</v>
      </c>
      <c r="BO10" s="387"/>
      <c r="BP10" s="387"/>
      <c r="BQ10" s="387"/>
      <c r="BR10" s="387"/>
      <c r="BS10" s="387"/>
      <c r="BT10" s="387"/>
      <c r="BU10" s="388"/>
      <c r="BV10" s="386">
        <v>80610</v>
      </c>
      <c r="BW10" s="387"/>
      <c r="BX10" s="387"/>
      <c r="BY10" s="387"/>
      <c r="BZ10" s="387"/>
      <c r="CA10" s="387"/>
      <c r="CB10" s="387"/>
      <c r="CC10" s="388"/>
      <c r="CD10" s="17" t="s">
        <v>172</v>
      </c>
      <c r="CE10" s="18"/>
      <c r="CF10" s="18"/>
      <c r="CG10" s="18"/>
      <c r="CH10" s="18"/>
      <c r="CI10" s="18"/>
      <c r="CJ10" s="18"/>
      <c r="CK10" s="18"/>
      <c r="CL10" s="18"/>
      <c r="CM10" s="18"/>
      <c r="CN10" s="18"/>
      <c r="CO10" s="18"/>
      <c r="CP10" s="18"/>
      <c r="CQ10" s="18"/>
      <c r="CR10" s="18"/>
      <c r="CS10" s="20"/>
      <c r="CT10" s="22"/>
      <c r="CU10" s="25"/>
      <c r="CV10" s="25"/>
      <c r="CW10" s="25"/>
      <c r="CX10" s="25"/>
      <c r="CY10" s="25"/>
      <c r="CZ10" s="25"/>
      <c r="DA10" s="28"/>
      <c r="DB10" s="22"/>
      <c r="DC10" s="25"/>
      <c r="DD10" s="25"/>
      <c r="DE10" s="25"/>
      <c r="DF10" s="25"/>
      <c r="DG10" s="25"/>
      <c r="DH10" s="25"/>
      <c r="DI10" s="28"/>
    </row>
    <row r="11" spans="1:119" ht="18.75" customHeight="1" x14ac:dyDescent="0.15">
      <c r="A11" s="2"/>
      <c r="B11" s="360"/>
      <c r="C11" s="361"/>
      <c r="D11" s="361"/>
      <c r="E11" s="361"/>
      <c r="F11" s="361"/>
      <c r="G11" s="361"/>
      <c r="H11" s="361"/>
      <c r="I11" s="361"/>
      <c r="J11" s="361"/>
      <c r="K11" s="458"/>
      <c r="L11" s="405" t="s">
        <v>173</v>
      </c>
      <c r="M11" s="406"/>
      <c r="N11" s="406"/>
      <c r="O11" s="406"/>
      <c r="P11" s="406"/>
      <c r="Q11" s="407"/>
      <c r="R11" s="408" t="s">
        <v>175</v>
      </c>
      <c r="S11" s="409"/>
      <c r="T11" s="409"/>
      <c r="U11" s="409"/>
      <c r="V11" s="410"/>
      <c r="W11" s="527"/>
      <c r="X11" s="506"/>
      <c r="Y11" s="506"/>
      <c r="Z11" s="506"/>
      <c r="AA11" s="506"/>
      <c r="AB11" s="506"/>
      <c r="AC11" s="506"/>
      <c r="AD11" s="506"/>
      <c r="AE11" s="506"/>
      <c r="AF11" s="506"/>
      <c r="AG11" s="506"/>
      <c r="AH11" s="506"/>
      <c r="AI11" s="506"/>
      <c r="AJ11" s="506"/>
      <c r="AK11" s="506"/>
      <c r="AL11" s="530"/>
      <c r="AM11" s="378" t="s">
        <v>177</v>
      </c>
      <c r="AN11" s="379"/>
      <c r="AO11" s="379"/>
      <c r="AP11" s="379"/>
      <c r="AQ11" s="379"/>
      <c r="AR11" s="379"/>
      <c r="AS11" s="379"/>
      <c r="AT11" s="380"/>
      <c r="AU11" s="381" t="s">
        <v>68</v>
      </c>
      <c r="AV11" s="382"/>
      <c r="AW11" s="382"/>
      <c r="AX11" s="382"/>
      <c r="AY11" s="383" t="s">
        <v>178</v>
      </c>
      <c r="AZ11" s="384"/>
      <c r="BA11" s="384"/>
      <c r="BB11" s="384"/>
      <c r="BC11" s="384"/>
      <c r="BD11" s="384"/>
      <c r="BE11" s="384"/>
      <c r="BF11" s="384"/>
      <c r="BG11" s="384"/>
      <c r="BH11" s="384"/>
      <c r="BI11" s="384"/>
      <c r="BJ11" s="384"/>
      <c r="BK11" s="384"/>
      <c r="BL11" s="384"/>
      <c r="BM11" s="385"/>
      <c r="BN11" s="386">
        <v>0</v>
      </c>
      <c r="BO11" s="387"/>
      <c r="BP11" s="387"/>
      <c r="BQ11" s="387"/>
      <c r="BR11" s="387"/>
      <c r="BS11" s="387"/>
      <c r="BT11" s="387"/>
      <c r="BU11" s="388"/>
      <c r="BV11" s="386">
        <v>0</v>
      </c>
      <c r="BW11" s="387"/>
      <c r="BX11" s="387"/>
      <c r="BY11" s="387"/>
      <c r="BZ11" s="387"/>
      <c r="CA11" s="387"/>
      <c r="CB11" s="387"/>
      <c r="CC11" s="388"/>
      <c r="CD11" s="389" t="s">
        <v>181</v>
      </c>
      <c r="CE11" s="390"/>
      <c r="CF11" s="390"/>
      <c r="CG11" s="390"/>
      <c r="CH11" s="390"/>
      <c r="CI11" s="390"/>
      <c r="CJ11" s="390"/>
      <c r="CK11" s="390"/>
      <c r="CL11" s="390"/>
      <c r="CM11" s="390"/>
      <c r="CN11" s="390"/>
      <c r="CO11" s="390"/>
      <c r="CP11" s="390"/>
      <c r="CQ11" s="390"/>
      <c r="CR11" s="390"/>
      <c r="CS11" s="391"/>
      <c r="CT11" s="398" t="s">
        <v>182</v>
      </c>
      <c r="CU11" s="399"/>
      <c r="CV11" s="399"/>
      <c r="CW11" s="399"/>
      <c r="CX11" s="399"/>
      <c r="CY11" s="399"/>
      <c r="CZ11" s="399"/>
      <c r="DA11" s="400"/>
      <c r="DB11" s="398" t="s">
        <v>182</v>
      </c>
      <c r="DC11" s="399"/>
      <c r="DD11" s="399"/>
      <c r="DE11" s="399"/>
      <c r="DF11" s="399"/>
      <c r="DG11" s="399"/>
      <c r="DH11" s="399"/>
      <c r="DI11" s="400"/>
    </row>
    <row r="12" spans="1:119" ht="18.75" customHeight="1" x14ac:dyDescent="0.15">
      <c r="A12" s="2"/>
      <c r="B12" s="554" t="s">
        <v>55</v>
      </c>
      <c r="C12" s="555"/>
      <c r="D12" s="555"/>
      <c r="E12" s="555"/>
      <c r="F12" s="555"/>
      <c r="G12" s="555"/>
      <c r="H12" s="555"/>
      <c r="I12" s="555"/>
      <c r="J12" s="555"/>
      <c r="K12" s="556"/>
      <c r="L12" s="424" t="s">
        <v>183</v>
      </c>
      <c r="M12" s="425"/>
      <c r="N12" s="425"/>
      <c r="O12" s="425"/>
      <c r="P12" s="425"/>
      <c r="Q12" s="426"/>
      <c r="R12" s="427">
        <v>70785</v>
      </c>
      <c r="S12" s="428"/>
      <c r="T12" s="428"/>
      <c r="U12" s="428"/>
      <c r="V12" s="429"/>
      <c r="W12" s="430" t="s">
        <v>5</v>
      </c>
      <c r="X12" s="382"/>
      <c r="Y12" s="382"/>
      <c r="Z12" s="382"/>
      <c r="AA12" s="382"/>
      <c r="AB12" s="431"/>
      <c r="AC12" s="432" t="s">
        <v>106</v>
      </c>
      <c r="AD12" s="433"/>
      <c r="AE12" s="433"/>
      <c r="AF12" s="433"/>
      <c r="AG12" s="434"/>
      <c r="AH12" s="432" t="s">
        <v>184</v>
      </c>
      <c r="AI12" s="433"/>
      <c r="AJ12" s="433"/>
      <c r="AK12" s="433"/>
      <c r="AL12" s="435"/>
      <c r="AM12" s="378" t="s">
        <v>186</v>
      </c>
      <c r="AN12" s="379"/>
      <c r="AO12" s="379"/>
      <c r="AP12" s="379"/>
      <c r="AQ12" s="379"/>
      <c r="AR12" s="379"/>
      <c r="AS12" s="379"/>
      <c r="AT12" s="380"/>
      <c r="AU12" s="381" t="s">
        <v>68</v>
      </c>
      <c r="AV12" s="382"/>
      <c r="AW12" s="382"/>
      <c r="AX12" s="382"/>
      <c r="AY12" s="383" t="s">
        <v>188</v>
      </c>
      <c r="AZ12" s="384"/>
      <c r="BA12" s="384"/>
      <c r="BB12" s="384"/>
      <c r="BC12" s="384"/>
      <c r="BD12" s="384"/>
      <c r="BE12" s="384"/>
      <c r="BF12" s="384"/>
      <c r="BG12" s="384"/>
      <c r="BH12" s="384"/>
      <c r="BI12" s="384"/>
      <c r="BJ12" s="384"/>
      <c r="BK12" s="384"/>
      <c r="BL12" s="384"/>
      <c r="BM12" s="385"/>
      <c r="BN12" s="386">
        <v>0</v>
      </c>
      <c r="BO12" s="387"/>
      <c r="BP12" s="387"/>
      <c r="BQ12" s="387"/>
      <c r="BR12" s="387"/>
      <c r="BS12" s="387"/>
      <c r="BT12" s="387"/>
      <c r="BU12" s="388"/>
      <c r="BV12" s="386">
        <v>650000</v>
      </c>
      <c r="BW12" s="387"/>
      <c r="BX12" s="387"/>
      <c r="BY12" s="387"/>
      <c r="BZ12" s="387"/>
      <c r="CA12" s="387"/>
      <c r="CB12" s="387"/>
      <c r="CC12" s="388"/>
      <c r="CD12" s="389" t="s">
        <v>189</v>
      </c>
      <c r="CE12" s="390"/>
      <c r="CF12" s="390"/>
      <c r="CG12" s="390"/>
      <c r="CH12" s="390"/>
      <c r="CI12" s="390"/>
      <c r="CJ12" s="390"/>
      <c r="CK12" s="390"/>
      <c r="CL12" s="390"/>
      <c r="CM12" s="390"/>
      <c r="CN12" s="390"/>
      <c r="CO12" s="390"/>
      <c r="CP12" s="390"/>
      <c r="CQ12" s="390"/>
      <c r="CR12" s="390"/>
      <c r="CS12" s="391"/>
      <c r="CT12" s="398" t="s">
        <v>182</v>
      </c>
      <c r="CU12" s="399"/>
      <c r="CV12" s="399"/>
      <c r="CW12" s="399"/>
      <c r="CX12" s="399"/>
      <c r="CY12" s="399"/>
      <c r="CZ12" s="399"/>
      <c r="DA12" s="400"/>
      <c r="DB12" s="398" t="s">
        <v>182</v>
      </c>
      <c r="DC12" s="399"/>
      <c r="DD12" s="399"/>
      <c r="DE12" s="399"/>
      <c r="DF12" s="399"/>
      <c r="DG12" s="399"/>
      <c r="DH12" s="399"/>
      <c r="DI12" s="400"/>
    </row>
    <row r="13" spans="1:119" ht="18.75" customHeight="1" x14ac:dyDescent="0.15">
      <c r="A13" s="2"/>
      <c r="B13" s="557"/>
      <c r="C13" s="558"/>
      <c r="D13" s="558"/>
      <c r="E13" s="558"/>
      <c r="F13" s="558"/>
      <c r="G13" s="558"/>
      <c r="H13" s="558"/>
      <c r="I13" s="558"/>
      <c r="J13" s="558"/>
      <c r="K13" s="559"/>
      <c r="L13" s="11"/>
      <c r="M13" s="417" t="s">
        <v>190</v>
      </c>
      <c r="N13" s="418"/>
      <c r="O13" s="418"/>
      <c r="P13" s="418"/>
      <c r="Q13" s="419"/>
      <c r="R13" s="420">
        <v>70457</v>
      </c>
      <c r="S13" s="421"/>
      <c r="T13" s="421"/>
      <c r="U13" s="421"/>
      <c r="V13" s="422"/>
      <c r="W13" s="542" t="s">
        <v>192</v>
      </c>
      <c r="X13" s="543"/>
      <c r="Y13" s="543"/>
      <c r="Z13" s="543"/>
      <c r="AA13" s="543"/>
      <c r="AB13" s="533"/>
      <c r="AC13" s="402">
        <v>2765</v>
      </c>
      <c r="AD13" s="403"/>
      <c r="AE13" s="403"/>
      <c r="AF13" s="403"/>
      <c r="AG13" s="423"/>
      <c r="AH13" s="402">
        <v>3213</v>
      </c>
      <c r="AI13" s="403"/>
      <c r="AJ13" s="403"/>
      <c r="AK13" s="403"/>
      <c r="AL13" s="404"/>
      <c r="AM13" s="378" t="s">
        <v>193</v>
      </c>
      <c r="AN13" s="379"/>
      <c r="AO13" s="379"/>
      <c r="AP13" s="379"/>
      <c r="AQ13" s="379"/>
      <c r="AR13" s="379"/>
      <c r="AS13" s="379"/>
      <c r="AT13" s="380"/>
      <c r="AU13" s="381" t="s">
        <v>195</v>
      </c>
      <c r="AV13" s="382"/>
      <c r="AW13" s="382"/>
      <c r="AX13" s="382"/>
      <c r="AY13" s="383" t="s">
        <v>197</v>
      </c>
      <c r="AZ13" s="384"/>
      <c r="BA13" s="384"/>
      <c r="BB13" s="384"/>
      <c r="BC13" s="384"/>
      <c r="BD13" s="384"/>
      <c r="BE13" s="384"/>
      <c r="BF13" s="384"/>
      <c r="BG13" s="384"/>
      <c r="BH13" s="384"/>
      <c r="BI13" s="384"/>
      <c r="BJ13" s="384"/>
      <c r="BK13" s="384"/>
      <c r="BL13" s="384"/>
      <c r="BM13" s="385"/>
      <c r="BN13" s="386">
        <v>2065055</v>
      </c>
      <c r="BO13" s="387"/>
      <c r="BP13" s="387"/>
      <c r="BQ13" s="387"/>
      <c r="BR13" s="387"/>
      <c r="BS13" s="387"/>
      <c r="BT13" s="387"/>
      <c r="BU13" s="388"/>
      <c r="BV13" s="386">
        <v>-561195</v>
      </c>
      <c r="BW13" s="387"/>
      <c r="BX13" s="387"/>
      <c r="BY13" s="387"/>
      <c r="BZ13" s="387"/>
      <c r="CA13" s="387"/>
      <c r="CB13" s="387"/>
      <c r="CC13" s="388"/>
      <c r="CD13" s="389" t="s">
        <v>198</v>
      </c>
      <c r="CE13" s="390"/>
      <c r="CF13" s="390"/>
      <c r="CG13" s="390"/>
      <c r="CH13" s="390"/>
      <c r="CI13" s="390"/>
      <c r="CJ13" s="390"/>
      <c r="CK13" s="390"/>
      <c r="CL13" s="390"/>
      <c r="CM13" s="390"/>
      <c r="CN13" s="390"/>
      <c r="CO13" s="390"/>
      <c r="CP13" s="390"/>
      <c r="CQ13" s="390"/>
      <c r="CR13" s="390"/>
      <c r="CS13" s="391"/>
      <c r="CT13" s="392">
        <v>5</v>
      </c>
      <c r="CU13" s="393"/>
      <c r="CV13" s="393"/>
      <c r="CW13" s="393"/>
      <c r="CX13" s="393"/>
      <c r="CY13" s="393"/>
      <c r="CZ13" s="393"/>
      <c r="DA13" s="394"/>
      <c r="DB13" s="392">
        <v>4.9000000000000004</v>
      </c>
      <c r="DC13" s="393"/>
      <c r="DD13" s="393"/>
      <c r="DE13" s="393"/>
      <c r="DF13" s="393"/>
      <c r="DG13" s="393"/>
      <c r="DH13" s="393"/>
      <c r="DI13" s="394"/>
    </row>
    <row r="14" spans="1:119" ht="18.75" customHeight="1" x14ac:dyDescent="0.15">
      <c r="A14" s="2"/>
      <c r="B14" s="557"/>
      <c r="C14" s="558"/>
      <c r="D14" s="558"/>
      <c r="E14" s="558"/>
      <c r="F14" s="558"/>
      <c r="G14" s="558"/>
      <c r="H14" s="558"/>
      <c r="I14" s="558"/>
      <c r="J14" s="558"/>
      <c r="K14" s="559"/>
      <c r="L14" s="442" t="s">
        <v>199</v>
      </c>
      <c r="M14" s="443"/>
      <c r="N14" s="443"/>
      <c r="O14" s="443"/>
      <c r="P14" s="443"/>
      <c r="Q14" s="444"/>
      <c r="R14" s="420">
        <v>71790</v>
      </c>
      <c r="S14" s="421"/>
      <c r="T14" s="421"/>
      <c r="U14" s="421"/>
      <c r="V14" s="422"/>
      <c r="W14" s="528"/>
      <c r="X14" s="529"/>
      <c r="Y14" s="529"/>
      <c r="Z14" s="529"/>
      <c r="AA14" s="529"/>
      <c r="AB14" s="519"/>
      <c r="AC14" s="445">
        <v>8.9</v>
      </c>
      <c r="AD14" s="446"/>
      <c r="AE14" s="446"/>
      <c r="AF14" s="446"/>
      <c r="AG14" s="447"/>
      <c r="AH14" s="445">
        <v>9.8000000000000007</v>
      </c>
      <c r="AI14" s="446"/>
      <c r="AJ14" s="446"/>
      <c r="AK14" s="446"/>
      <c r="AL14" s="448"/>
      <c r="AM14" s="378"/>
      <c r="AN14" s="379"/>
      <c r="AO14" s="379"/>
      <c r="AP14" s="379"/>
      <c r="AQ14" s="379"/>
      <c r="AR14" s="379"/>
      <c r="AS14" s="379"/>
      <c r="AT14" s="380"/>
      <c r="AU14" s="381"/>
      <c r="AV14" s="382"/>
      <c r="AW14" s="382"/>
      <c r="AX14" s="382"/>
      <c r="AY14" s="383"/>
      <c r="AZ14" s="384"/>
      <c r="BA14" s="384"/>
      <c r="BB14" s="384"/>
      <c r="BC14" s="384"/>
      <c r="BD14" s="384"/>
      <c r="BE14" s="384"/>
      <c r="BF14" s="384"/>
      <c r="BG14" s="384"/>
      <c r="BH14" s="384"/>
      <c r="BI14" s="384"/>
      <c r="BJ14" s="384"/>
      <c r="BK14" s="384"/>
      <c r="BL14" s="384"/>
      <c r="BM14" s="385"/>
      <c r="BN14" s="386"/>
      <c r="BO14" s="387"/>
      <c r="BP14" s="387"/>
      <c r="BQ14" s="387"/>
      <c r="BR14" s="387"/>
      <c r="BS14" s="387"/>
      <c r="BT14" s="387"/>
      <c r="BU14" s="388"/>
      <c r="BV14" s="386"/>
      <c r="BW14" s="387"/>
      <c r="BX14" s="387"/>
      <c r="BY14" s="387"/>
      <c r="BZ14" s="387"/>
      <c r="CA14" s="387"/>
      <c r="CB14" s="387"/>
      <c r="CC14" s="388"/>
      <c r="CD14" s="436" t="s">
        <v>203</v>
      </c>
      <c r="CE14" s="437"/>
      <c r="CF14" s="437"/>
      <c r="CG14" s="437"/>
      <c r="CH14" s="437"/>
      <c r="CI14" s="437"/>
      <c r="CJ14" s="437"/>
      <c r="CK14" s="437"/>
      <c r="CL14" s="437"/>
      <c r="CM14" s="437"/>
      <c r="CN14" s="437"/>
      <c r="CO14" s="437"/>
      <c r="CP14" s="437"/>
      <c r="CQ14" s="437"/>
      <c r="CR14" s="437"/>
      <c r="CS14" s="438"/>
      <c r="CT14" s="439" t="s">
        <v>182</v>
      </c>
      <c r="CU14" s="440"/>
      <c r="CV14" s="440"/>
      <c r="CW14" s="440"/>
      <c r="CX14" s="440"/>
      <c r="CY14" s="440"/>
      <c r="CZ14" s="440"/>
      <c r="DA14" s="441"/>
      <c r="DB14" s="439" t="s">
        <v>182</v>
      </c>
      <c r="DC14" s="440"/>
      <c r="DD14" s="440"/>
      <c r="DE14" s="440"/>
      <c r="DF14" s="440"/>
      <c r="DG14" s="440"/>
      <c r="DH14" s="440"/>
      <c r="DI14" s="441"/>
    </row>
    <row r="15" spans="1:119" ht="18.75" customHeight="1" x14ac:dyDescent="0.15">
      <c r="A15" s="2"/>
      <c r="B15" s="557"/>
      <c r="C15" s="558"/>
      <c r="D15" s="558"/>
      <c r="E15" s="558"/>
      <c r="F15" s="558"/>
      <c r="G15" s="558"/>
      <c r="H15" s="558"/>
      <c r="I15" s="558"/>
      <c r="J15" s="558"/>
      <c r="K15" s="559"/>
      <c r="L15" s="11"/>
      <c r="M15" s="417" t="s">
        <v>190</v>
      </c>
      <c r="N15" s="418"/>
      <c r="O15" s="418"/>
      <c r="P15" s="418"/>
      <c r="Q15" s="419"/>
      <c r="R15" s="420">
        <v>71426</v>
      </c>
      <c r="S15" s="421"/>
      <c r="T15" s="421"/>
      <c r="U15" s="421"/>
      <c r="V15" s="422"/>
      <c r="W15" s="542" t="s">
        <v>7</v>
      </c>
      <c r="X15" s="543"/>
      <c r="Y15" s="543"/>
      <c r="Z15" s="543"/>
      <c r="AA15" s="543"/>
      <c r="AB15" s="533"/>
      <c r="AC15" s="402">
        <v>9351</v>
      </c>
      <c r="AD15" s="403"/>
      <c r="AE15" s="403"/>
      <c r="AF15" s="403"/>
      <c r="AG15" s="423"/>
      <c r="AH15" s="402">
        <v>9902</v>
      </c>
      <c r="AI15" s="403"/>
      <c r="AJ15" s="403"/>
      <c r="AK15" s="403"/>
      <c r="AL15" s="404"/>
      <c r="AM15" s="378"/>
      <c r="AN15" s="379"/>
      <c r="AO15" s="379"/>
      <c r="AP15" s="379"/>
      <c r="AQ15" s="379"/>
      <c r="AR15" s="379"/>
      <c r="AS15" s="379"/>
      <c r="AT15" s="380"/>
      <c r="AU15" s="381"/>
      <c r="AV15" s="382"/>
      <c r="AW15" s="382"/>
      <c r="AX15" s="382"/>
      <c r="AY15" s="366" t="s">
        <v>205</v>
      </c>
      <c r="AZ15" s="367"/>
      <c r="BA15" s="367"/>
      <c r="BB15" s="367"/>
      <c r="BC15" s="367"/>
      <c r="BD15" s="367"/>
      <c r="BE15" s="367"/>
      <c r="BF15" s="367"/>
      <c r="BG15" s="367"/>
      <c r="BH15" s="367"/>
      <c r="BI15" s="367"/>
      <c r="BJ15" s="367"/>
      <c r="BK15" s="367"/>
      <c r="BL15" s="367"/>
      <c r="BM15" s="368"/>
      <c r="BN15" s="369">
        <v>11547501</v>
      </c>
      <c r="BO15" s="370"/>
      <c r="BP15" s="370"/>
      <c r="BQ15" s="370"/>
      <c r="BR15" s="370"/>
      <c r="BS15" s="370"/>
      <c r="BT15" s="370"/>
      <c r="BU15" s="371"/>
      <c r="BV15" s="369">
        <v>12511879</v>
      </c>
      <c r="BW15" s="370"/>
      <c r="BX15" s="370"/>
      <c r="BY15" s="370"/>
      <c r="BZ15" s="370"/>
      <c r="CA15" s="370"/>
      <c r="CB15" s="370"/>
      <c r="CC15" s="371"/>
      <c r="CD15" s="372" t="s">
        <v>191</v>
      </c>
      <c r="CE15" s="373"/>
      <c r="CF15" s="373"/>
      <c r="CG15" s="373"/>
      <c r="CH15" s="373"/>
      <c r="CI15" s="373"/>
      <c r="CJ15" s="373"/>
      <c r="CK15" s="373"/>
      <c r="CL15" s="373"/>
      <c r="CM15" s="373"/>
      <c r="CN15" s="373"/>
      <c r="CO15" s="373"/>
      <c r="CP15" s="373"/>
      <c r="CQ15" s="373"/>
      <c r="CR15" s="373"/>
      <c r="CS15" s="374"/>
      <c r="CT15" s="23"/>
      <c r="CU15" s="26"/>
      <c r="CV15" s="26"/>
      <c r="CW15" s="26"/>
      <c r="CX15" s="26"/>
      <c r="CY15" s="26"/>
      <c r="CZ15" s="26"/>
      <c r="DA15" s="29"/>
      <c r="DB15" s="23"/>
      <c r="DC15" s="26"/>
      <c r="DD15" s="26"/>
      <c r="DE15" s="26"/>
      <c r="DF15" s="26"/>
      <c r="DG15" s="26"/>
      <c r="DH15" s="26"/>
      <c r="DI15" s="29"/>
    </row>
    <row r="16" spans="1:119" ht="18.75" customHeight="1" x14ac:dyDescent="0.15">
      <c r="A16" s="2"/>
      <c r="B16" s="557"/>
      <c r="C16" s="558"/>
      <c r="D16" s="558"/>
      <c r="E16" s="558"/>
      <c r="F16" s="558"/>
      <c r="G16" s="558"/>
      <c r="H16" s="558"/>
      <c r="I16" s="558"/>
      <c r="J16" s="558"/>
      <c r="K16" s="559"/>
      <c r="L16" s="442" t="s">
        <v>43</v>
      </c>
      <c r="M16" s="449"/>
      <c r="N16" s="449"/>
      <c r="O16" s="449"/>
      <c r="P16" s="449"/>
      <c r="Q16" s="450"/>
      <c r="R16" s="451" t="s">
        <v>206</v>
      </c>
      <c r="S16" s="452"/>
      <c r="T16" s="452"/>
      <c r="U16" s="452"/>
      <c r="V16" s="453"/>
      <c r="W16" s="528"/>
      <c r="X16" s="529"/>
      <c r="Y16" s="529"/>
      <c r="Z16" s="529"/>
      <c r="AA16" s="529"/>
      <c r="AB16" s="519"/>
      <c r="AC16" s="445">
        <v>29.9</v>
      </c>
      <c r="AD16" s="446"/>
      <c r="AE16" s="446"/>
      <c r="AF16" s="446"/>
      <c r="AG16" s="447"/>
      <c r="AH16" s="445">
        <v>30.4</v>
      </c>
      <c r="AI16" s="446"/>
      <c r="AJ16" s="446"/>
      <c r="AK16" s="446"/>
      <c r="AL16" s="448"/>
      <c r="AM16" s="378"/>
      <c r="AN16" s="379"/>
      <c r="AO16" s="379"/>
      <c r="AP16" s="379"/>
      <c r="AQ16" s="379"/>
      <c r="AR16" s="379"/>
      <c r="AS16" s="379"/>
      <c r="AT16" s="380"/>
      <c r="AU16" s="381"/>
      <c r="AV16" s="382"/>
      <c r="AW16" s="382"/>
      <c r="AX16" s="382"/>
      <c r="AY16" s="383" t="s">
        <v>103</v>
      </c>
      <c r="AZ16" s="384"/>
      <c r="BA16" s="384"/>
      <c r="BB16" s="384"/>
      <c r="BC16" s="384"/>
      <c r="BD16" s="384"/>
      <c r="BE16" s="384"/>
      <c r="BF16" s="384"/>
      <c r="BG16" s="384"/>
      <c r="BH16" s="384"/>
      <c r="BI16" s="384"/>
      <c r="BJ16" s="384"/>
      <c r="BK16" s="384"/>
      <c r="BL16" s="384"/>
      <c r="BM16" s="385"/>
      <c r="BN16" s="386">
        <v>16003752</v>
      </c>
      <c r="BO16" s="387"/>
      <c r="BP16" s="387"/>
      <c r="BQ16" s="387"/>
      <c r="BR16" s="387"/>
      <c r="BS16" s="387"/>
      <c r="BT16" s="387"/>
      <c r="BU16" s="388"/>
      <c r="BV16" s="386">
        <v>15503319</v>
      </c>
      <c r="BW16" s="387"/>
      <c r="BX16" s="387"/>
      <c r="BY16" s="387"/>
      <c r="BZ16" s="387"/>
      <c r="CA16" s="387"/>
      <c r="CB16" s="387"/>
      <c r="CC16" s="388"/>
      <c r="CD16" s="16"/>
      <c r="CE16" s="563"/>
      <c r="CF16" s="563"/>
      <c r="CG16" s="563"/>
      <c r="CH16" s="563"/>
      <c r="CI16" s="563"/>
      <c r="CJ16" s="563"/>
      <c r="CK16" s="563"/>
      <c r="CL16" s="563"/>
      <c r="CM16" s="563"/>
      <c r="CN16" s="563"/>
      <c r="CO16" s="563"/>
      <c r="CP16" s="563"/>
      <c r="CQ16" s="563"/>
      <c r="CR16" s="563"/>
      <c r="CS16" s="564"/>
      <c r="CT16" s="392"/>
      <c r="CU16" s="393"/>
      <c r="CV16" s="393"/>
      <c r="CW16" s="393"/>
      <c r="CX16" s="393"/>
      <c r="CY16" s="393"/>
      <c r="CZ16" s="393"/>
      <c r="DA16" s="394"/>
      <c r="DB16" s="392"/>
      <c r="DC16" s="393"/>
      <c r="DD16" s="393"/>
      <c r="DE16" s="393"/>
      <c r="DF16" s="393"/>
      <c r="DG16" s="393"/>
      <c r="DH16" s="393"/>
      <c r="DI16" s="394"/>
    </row>
    <row r="17" spans="1:113" ht="18.75" customHeight="1" x14ac:dyDescent="0.15">
      <c r="A17" s="2"/>
      <c r="B17" s="560"/>
      <c r="C17" s="561"/>
      <c r="D17" s="561"/>
      <c r="E17" s="561"/>
      <c r="F17" s="561"/>
      <c r="G17" s="561"/>
      <c r="H17" s="561"/>
      <c r="I17" s="561"/>
      <c r="J17" s="561"/>
      <c r="K17" s="562"/>
      <c r="L17" s="12"/>
      <c r="M17" s="454" t="s">
        <v>98</v>
      </c>
      <c r="N17" s="455"/>
      <c r="O17" s="455"/>
      <c r="P17" s="455"/>
      <c r="Q17" s="456"/>
      <c r="R17" s="451" t="s">
        <v>206</v>
      </c>
      <c r="S17" s="452"/>
      <c r="T17" s="452"/>
      <c r="U17" s="452"/>
      <c r="V17" s="453"/>
      <c r="W17" s="542" t="s">
        <v>91</v>
      </c>
      <c r="X17" s="543"/>
      <c r="Y17" s="543"/>
      <c r="Z17" s="543"/>
      <c r="AA17" s="543"/>
      <c r="AB17" s="533"/>
      <c r="AC17" s="402">
        <v>19126</v>
      </c>
      <c r="AD17" s="403"/>
      <c r="AE17" s="403"/>
      <c r="AF17" s="403"/>
      <c r="AG17" s="423"/>
      <c r="AH17" s="402">
        <v>19510</v>
      </c>
      <c r="AI17" s="403"/>
      <c r="AJ17" s="403"/>
      <c r="AK17" s="403"/>
      <c r="AL17" s="404"/>
      <c r="AM17" s="378"/>
      <c r="AN17" s="379"/>
      <c r="AO17" s="379"/>
      <c r="AP17" s="379"/>
      <c r="AQ17" s="379"/>
      <c r="AR17" s="379"/>
      <c r="AS17" s="379"/>
      <c r="AT17" s="380"/>
      <c r="AU17" s="381"/>
      <c r="AV17" s="382"/>
      <c r="AW17" s="382"/>
      <c r="AX17" s="382"/>
      <c r="AY17" s="383" t="s">
        <v>208</v>
      </c>
      <c r="AZ17" s="384"/>
      <c r="BA17" s="384"/>
      <c r="BB17" s="384"/>
      <c r="BC17" s="384"/>
      <c r="BD17" s="384"/>
      <c r="BE17" s="384"/>
      <c r="BF17" s="384"/>
      <c r="BG17" s="384"/>
      <c r="BH17" s="384"/>
      <c r="BI17" s="384"/>
      <c r="BJ17" s="384"/>
      <c r="BK17" s="384"/>
      <c r="BL17" s="384"/>
      <c r="BM17" s="385"/>
      <c r="BN17" s="386">
        <v>14791340</v>
      </c>
      <c r="BO17" s="387"/>
      <c r="BP17" s="387"/>
      <c r="BQ17" s="387"/>
      <c r="BR17" s="387"/>
      <c r="BS17" s="387"/>
      <c r="BT17" s="387"/>
      <c r="BU17" s="388"/>
      <c r="BV17" s="386">
        <v>16089047</v>
      </c>
      <c r="BW17" s="387"/>
      <c r="BX17" s="387"/>
      <c r="BY17" s="387"/>
      <c r="BZ17" s="387"/>
      <c r="CA17" s="387"/>
      <c r="CB17" s="387"/>
      <c r="CC17" s="388"/>
      <c r="CD17" s="16"/>
      <c r="CE17" s="563"/>
      <c r="CF17" s="563"/>
      <c r="CG17" s="563"/>
      <c r="CH17" s="563"/>
      <c r="CI17" s="563"/>
      <c r="CJ17" s="563"/>
      <c r="CK17" s="563"/>
      <c r="CL17" s="563"/>
      <c r="CM17" s="563"/>
      <c r="CN17" s="563"/>
      <c r="CO17" s="563"/>
      <c r="CP17" s="563"/>
      <c r="CQ17" s="563"/>
      <c r="CR17" s="563"/>
      <c r="CS17" s="564"/>
      <c r="CT17" s="392"/>
      <c r="CU17" s="393"/>
      <c r="CV17" s="393"/>
      <c r="CW17" s="393"/>
      <c r="CX17" s="393"/>
      <c r="CY17" s="393"/>
      <c r="CZ17" s="393"/>
      <c r="DA17" s="394"/>
      <c r="DB17" s="392"/>
      <c r="DC17" s="393"/>
      <c r="DD17" s="393"/>
      <c r="DE17" s="393"/>
      <c r="DF17" s="393"/>
      <c r="DG17" s="393"/>
      <c r="DH17" s="393"/>
      <c r="DI17" s="394"/>
    </row>
    <row r="18" spans="1:113" ht="18.75" customHeight="1" x14ac:dyDescent="0.15">
      <c r="A18" s="2"/>
      <c r="B18" s="457" t="s">
        <v>210</v>
      </c>
      <c r="C18" s="458"/>
      <c r="D18" s="458"/>
      <c r="E18" s="459"/>
      <c r="F18" s="459"/>
      <c r="G18" s="459"/>
      <c r="H18" s="459"/>
      <c r="I18" s="459"/>
      <c r="J18" s="459"/>
      <c r="K18" s="459"/>
      <c r="L18" s="460">
        <v>279.25</v>
      </c>
      <c r="M18" s="460"/>
      <c r="N18" s="460"/>
      <c r="O18" s="460"/>
      <c r="P18" s="460"/>
      <c r="Q18" s="460"/>
      <c r="R18" s="461"/>
      <c r="S18" s="461"/>
      <c r="T18" s="461"/>
      <c r="U18" s="461"/>
      <c r="V18" s="462"/>
      <c r="W18" s="544"/>
      <c r="X18" s="545"/>
      <c r="Y18" s="545"/>
      <c r="Z18" s="545"/>
      <c r="AA18" s="545"/>
      <c r="AB18" s="536"/>
      <c r="AC18" s="463">
        <v>61.2</v>
      </c>
      <c r="AD18" s="464"/>
      <c r="AE18" s="464"/>
      <c r="AF18" s="464"/>
      <c r="AG18" s="465"/>
      <c r="AH18" s="463">
        <v>59.8</v>
      </c>
      <c r="AI18" s="464"/>
      <c r="AJ18" s="464"/>
      <c r="AK18" s="464"/>
      <c r="AL18" s="466"/>
      <c r="AM18" s="378"/>
      <c r="AN18" s="379"/>
      <c r="AO18" s="379"/>
      <c r="AP18" s="379"/>
      <c r="AQ18" s="379"/>
      <c r="AR18" s="379"/>
      <c r="AS18" s="379"/>
      <c r="AT18" s="380"/>
      <c r="AU18" s="381"/>
      <c r="AV18" s="382"/>
      <c r="AW18" s="382"/>
      <c r="AX18" s="382"/>
      <c r="AY18" s="383" t="s">
        <v>211</v>
      </c>
      <c r="AZ18" s="384"/>
      <c r="BA18" s="384"/>
      <c r="BB18" s="384"/>
      <c r="BC18" s="384"/>
      <c r="BD18" s="384"/>
      <c r="BE18" s="384"/>
      <c r="BF18" s="384"/>
      <c r="BG18" s="384"/>
      <c r="BH18" s="384"/>
      <c r="BI18" s="384"/>
      <c r="BJ18" s="384"/>
      <c r="BK18" s="384"/>
      <c r="BL18" s="384"/>
      <c r="BM18" s="385"/>
      <c r="BN18" s="386">
        <v>18677923</v>
      </c>
      <c r="BO18" s="387"/>
      <c r="BP18" s="387"/>
      <c r="BQ18" s="387"/>
      <c r="BR18" s="387"/>
      <c r="BS18" s="387"/>
      <c r="BT18" s="387"/>
      <c r="BU18" s="388"/>
      <c r="BV18" s="386">
        <v>18338714</v>
      </c>
      <c r="BW18" s="387"/>
      <c r="BX18" s="387"/>
      <c r="BY18" s="387"/>
      <c r="BZ18" s="387"/>
      <c r="CA18" s="387"/>
      <c r="CB18" s="387"/>
      <c r="CC18" s="388"/>
      <c r="CD18" s="16"/>
      <c r="CE18" s="563"/>
      <c r="CF18" s="563"/>
      <c r="CG18" s="563"/>
      <c r="CH18" s="563"/>
      <c r="CI18" s="563"/>
      <c r="CJ18" s="563"/>
      <c r="CK18" s="563"/>
      <c r="CL18" s="563"/>
      <c r="CM18" s="563"/>
      <c r="CN18" s="563"/>
      <c r="CO18" s="563"/>
      <c r="CP18" s="563"/>
      <c r="CQ18" s="563"/>
      <c r="CR18" s="563"/>
      <c r="CS18" s="564"/>
      <c r="CT18" s="392"/>
      <c r="CU18" s="393"/>
      <c r="CV18" s="393"/>
      <c r="CW18" s="393"/>
      <c r="CX18" s="393"/>
      <c r="CY18" s="393"/>
      <c r="CZ18" s="393"/>
      <c r="DA18" s="394"/>
      <c r="DB18" s="392"/>
      <c r="DC18" s="393"/>
      <c r="DD18" s="393"/>
      <c r="DE18" s="393"/>
      <c r="DF18" s="393"/>
      <c r="DG18" s="393"/>
      <c r="DH18" s="393"/>
      <c r="DI18" s="394"/>
    </row>
    <row r="19" spans="1:113" ht="18.75" customHeight="1" x14ac:dyDescent="0.15">
      <c r="A19" s="2"/>
      <c r="B19" s="457" t="s">
        <v>64</v>
      </c>
      <c r="C19" s="458"/>
      <c r="D19" s="458"/>
      <c r="E19" s="459"/>
      <c r="F19" s="459"/>
      <c r="G19" s="459"/>
      <c r="H19" s="459"/>
      <c r="I19" s="459"/>
      <c r="J19" s="459"/>
      <c r="K19" s="459"/>
      <c r="L19" s="467">
        <v>249</v>
      </c>
      <c r="M19" s="467"/>
      <c r="N19" s="467"/>
      <c r="O19" s="467"/>
      <c r="P19" s="467"/>
      <c r="Q19" s="467"/>
      <c r="R19" s="468"/>
      <c r="S19" s="468"/>
      <c r="T19" s="468"/>
      <c r="U19" s="468"/>
      <c r="V19" s="469"/>
      <c r="W19" s="363"/>
      <c r="X19" s="364"/>
      <c r="Y19" s="364"/>
      <c r="Z19" s="364"/>
      <c r="AA19" s="364"/>
      <c r="AB19" s="364"/>
      <c r="AC19" s="470"/>
      <c r="AD19" s="470"/>
      <c r="AE19" s="470"/>
      <c r="AF19" s="470"/>
      <c r="AG19" s="470"/>
      <c r="AH19" s="470"/>
      <c r="AI19" s="470"/>
      <c r="AJ19" s="470"/>
      <c r="AK19" s="470"/>
      <c r="AL19" s="471"/>
      <c r="AM19" s="378"/>
      <c r="AN19" s="379"/>
      <c r="AO19" s="379"/>
      <c r="AP19" s="379"/>
      <c r="AQ19" s="379"/>
      <c r="AR19" s="379"/>
      <c r="AS19" s="379"/>
      <c r="AT19" s="380"/>
      <c r="AU19" s="381"/>
      <c r="AV19" s="382"/>
      <c r="AW19" s="382"/>
      <c r="AX19" s="382"/>
      <c r="AY19" s="383" t="s">
        <v>200</v>
      </c>
      <c r="AZ19" s="384"/>
      <c r="BA19" s="384"/>
      <c r="BB19" s="384"/>
      <c r="BC19" s="384"/>
      <c r="BD19" s="384"/>
      <c r="BE19" s="384"/>
      <c r="BF19" s="384"/>
      <c r="BG19" s="384"/>
      <c r="BH19" s="384"/>
      <c r="BI19" s="384"/>
      <c r="BJ19" s="384"/>
      <c r="BK19" s="384"/>
      <c r="BL19" s="384"/>
      <c r="BM19" s="385"/>
      <c r="BN19" s="386">
        <v>24830883</v>
      </c>
      <c r="BO19" s="387"/>
      <c r="BP19" s="387"/>
      <c r="BQ19" s="387"/>
      <c r="BR19" s="387"/>
      <c r="BS19" s="387"/>
      <c r="BT19" s="387"/>
      <c r="BU19" s="388"/>
      <c r="BV19" s="386">
        <v>22654099</v>
      </c>
      <c r="BW19" s="387"/>
      <c r="BX19" s="387"/>
      <c r="BY19" s="387"/>
      <c r="BZ19" s="387"/>
      <c r="CA19" s="387"/>
      <c r="CB19" s="387"/>
      <c r="CC19" s="388"/>
      <c r="CD19" s="16"/>
      <c r="CE19" s="563"/>
      <c r="CF19" s="563"/>
      <c r="CG19" s="563"/>
      <c r="CH19" s="563"/>
      <c r="CI19" s="563"/>
      <c r="CJ19" s="563"/>
      <c r="CK19" s="563"/>
      <c r="CL19" s="563"/>
      <c r="CM19" s="563"/>
      <c r="CN19" s="563"/>
      <c r="CO19" s="563"/>
      <c r="CP19" s="563"/>
      <c r="CQ19" s="563"/>
      <c r="CR19" s="563"/>
      <c r="CS19" s="564"/>
      <c r="CT19" s="392"/>
      <c r="CU19" s="393"/>
      <c r="CV19" s="393"/>
      <c r="CW19" s="393"/>
      <c r="CX19" s="393"/>
      <c r="CY19" s="393"/>
      <c r="CZ19" s="393"/>
      <c r="DA19" s="394"/>
      <c r="DB19" s="392"/>
      <c r="DC19" s="393"/>
      <c r="DD19" s="393"/>
      <c r="DE19" s="393"/>
      <c r="DF19" s="393"/>
      <c r="DG19" s="393"/>
      <c r="DH19" s="393"/>
      <c r="DI19" s="394"/>
    </row>
    <row r="20" spans="1:113" ht="18.75" customHeight="1" x14ac:dyDescent="0.15">
      <c r="A20" s="2"/>
      <c r="B20" s="457" t="s">
        <v>212</v>
      </c>
      <c r="C20" s="458"/>
      <c r="D20" s="458"/>
      <c r="E20" s="459"/>
      <c r="F20" s="459"/>
      <c r="G20" s="459"/>
      <c r="H20" s="459"/>
      <c r="I20" s="459"/>
      <c r="J20" s="459"/>
      <c r="K20" s="459"/>
      <c r="L20" s="467">
        <v>27439</v>
      </c>
      <c r="M20" s="467"/>
      <c r="N20" s="467"/>
      <c r="O20" s="467"/>
      <c r="P20" s="467"/>
      <c r="Q20" s="467"/>
      <c r="R20" s="468"/>
      <c r="S20" s="468"/>
      <c r="T20" s="468"/>
      <c r="U20" s="468"/>
      <c r="V20" s="469"/>
      <c r="W20" s="544"/>
      <c r="X20" s="545"/>
      <c r="Y20" s="545"/>
      <c r="Z20" s="545"/>
      <c r="AA20" s="545"/>
      <c r="AB20" s="545"/>
      <c r="AC20" s="472"/>
      <c r="AD20" s="472"/>
      <c r="AE20" s="472"/>
      <c r="AF20" s="472"/>
      <c r="AG20" s="472"/>
      <c r="AH20" s="472"/>
      <c r="AI20" s="472"/>
      <c r="AJ20" s="472"/>
      <c r="AK20" s="472"/>
      <c r="AL20" s="473"/>
      <c r="AM20" s="474"/>
      <c r="AN20" s="406"/>
      <c r="AO20" s="406"/>
      <c r="AP20" s="406"/>
      <c r="AQ20" s="406"/>
      <c r="AR20" s="406"/>
      <c r="AS20" s="406"/>
      <c r="AT20" s="407"/>
      <c r="AU20" s="475"/>
      <c r="AV20" s="476"/>
      <c r="AW20" s="476"/>
      <c r="AX20" s="477"/>
      <c r="AY20" s="383"/>
      <c r="AZ20" s="384"/>
      <c r="BA20" s="384"/>
      <c r="BB20" s="384"/>
      <c r="BC20" s="384"/>
      <c r="BD20" s="384"/>
      <c r="BE20" s="384"/>
      <c r="BF20" s="384"/>
      <c r="BG20" s="384"/>
      <c r="BH20" s="384"/>
      <c r="BI20" s="384"/>
      <c r="BJ20" s="384"/>
      <c r="BK20" s="384"/>
      <c r="BL20" s="384"/>
      <c r="BM20" s="385"/>
      <c r="BN20" s="386"/>
      <c r="BO20" s="387"/>
      <c r="BP20" s="387"/>
      <c r="BQ20" s="387"/>
      <c r="BR20" s="387"/>
      <c r="BS20" s="387"/>
      <c r="BT20" s="387"/>
      <c r="BU20" s="388"/>
      <c r="BV20" s="386"/>
      <c r="BW20" s="387"/>
      <c r="BX20" s="387"/>
      <c r="BY20" s="387"/>
      <c r="BZ20" s="387"/>
      <c r="CA20" s="387"/>
      <c r="CB20" s="387"/>
      <c r="CC20" s="388"/>
      <c r="CD20" s="16"/>
      <c r="CE20" s="563"/>
      <c r="CF20" s="563"/>
      <c r="CG20" s="563"/>
      <c r="CH20" s="563"/>
      <c r="CI20" s="563"/>
      <c r="CJ20" s="563"/>
      <c r="CK20" s="563"/>
      <c r="CL20" s="563"/>
      <c r="CM20" s="563"/>
      <c r="CN20" s="563"/>
      <c r="CO20" s="563"/>
      <c r="CP20" s="563"/>
      <c r="CQ20" s="563"/>
      <c r="CR20" s="563"/>
      <c r="CS20" s="564"/>
      <c r="CT20" s="392"/>
      <c r="CU20" s="393"/>
      <c r="CV20" s="393"/>
      <c r="CW20" s="393"/>
      <c r="CX20" s="393"/>
      <c r="CY20" s="393"/>
      <c r="CZ20" s="393"/>
      <c r="DA20" s="394"/>
      <c r="DB20" s="392"/>
      <c r="DC20" s="393"/>
      <c r="DD20" s="393"/>
      <c r="DE20" s="393"/>
      <c r="DF20" s="393"/>
      <c r="DG20" s="393"/>
      <c r="DH20" s="393"/>
      <c r="DI20" s="394"/>
    </row>
    <row r="21" spans="1:113" ht="18.75" customHeight="1" x14ac:dyDescent="0.15">
      <c r="A21" s="2"/>
      <c r="B21" s="478" t="s">
        <v>214</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481"/>
      <c r="AZ21" s="482"/>
      <c r="BA21" s="482"/>
      <c r="BB21" s="482"/>
      <c r="BC21" s="482"/>
      <c r="BD21" s="482"/>
      <c r="BE21" s="482"/>
      <c r="BF21" s="482"/>
      <c r="BG21" s="482"/>
      <c r="BH21" s="482"/>
      <c r="BI21" s="482"/>
      <c r="BJ21" s="482"/>
      <c r="BK21" s="482"/>
      <c r="BL21" s="482"/>
      <c r="BM21" s="483"/>
      <c r="BN21" s="484"/>
      <c r="BO21" s="485"/>
      <c r="BP21" s="485"/>
      <c r="BQ21" s="485"/>
      <c r="BR21" s="485"/>
      <c r="BS21" s="485"/>
      <c r="BT21" s="485"/>
      <c r="BU21" s="486"/>
      <c r="BV21" s="484"/>
      <c r="BW21" s="485"/>
      <c r="BX21" s="485"/>
      <c r="BY21" s="485"/>
      <c r="BZ21" s="485"/>
      <c r="CA21" s="485"/>
      <c r="CB21" s="485"/>
      <c r="CC21" s="486"/>
      <c r="CD21" s="16"/>
      <c r="CE21" s="563"/>
      <c r="CF21" s="563"/>
      <c r="CG21" s="563"/>
      <c r="CH21" s="563"/>
      <c r="CI21" s="563"/>
      <c r="CJ21" s="563"/>
      <c r="CK21" s="563"/>
      <c r="CL21" s="563"/>
      <c r="CM21" s="563"/>
      <c r="CN21" s="563"/>
      <c r="CO21" s="563"/>
      <c r="CP21" s="563"/>
      <c r="CQ21" s="563"/>
      <c r="CR21" s="563"/>
      <c r="CS21" s="564"/>
      <c r="CT21" s="392"/>
      <c r="CU21" s="393"/>
      <c r="CV21" s="393"/>
      <c r="CW21" s="393"/>
      <c r="CX21" s="393"/>
      <c r="CY21" s="393"/>
      <c r="CZ21" s="393"/>
      <c r="DA21" s="394"/>
      <c r="DB21" s="392"/>
      <c r="DC21" s="393"/>
      <c r="DD21" s="393"/>
      <c r="DE21" s="393"/>
      <c r="DF21" s="393"/>
      <c r="DG21" s="393"/>
      <c r="DH21" s="393"/>
      <c r="DI21" s="394"/>
    </row>
    <row r="22" spans="1:113" ht="18.75" customHeight="1" x14ac:dyDescent="0.15">
      <c r="A22" s="2"/>
      <c r="B22" s="496" t="s">
        <v>215</v>
      </c>
      <c r="C22" s="497"/>
      <c r="D22" s="498"/>
      <c r="E22" s="538" t="s">
        <v>5</v>
      </c>
      <c r="F22" s="543"/>
      <c r="G22" s="543"/>
      <c r="H22" s="543"/>
      <c r="I22" s="543"/>
      <c r="J22" s="543"/>
      <c r="K22" s="533"/>
      <c r="L22" s="538" t="s">
        <v>217</v>
      </c>
      <c r="M22" s="543"/>
      <c r="N22" s="543"/>
      <c r="O22" s="543"/>
      <c r="P22" s="533"/>
      <c r="Q22" s="565" t="s">
        <v>218</v>
      </c>
      <c r="R22" s="566"/>
      <c r="S22" s="566"/>
      <c r="T22" s="566"/>
      <c r="U22" s="566"/>
      <c r="V22" s="567"/>
      <c r="W22" s="579" t="s">
        <v>220</v>
      </c>
      <c r="X22" s="497"/>
      <c r="Y22" s="498"/>
      <c r="Z22" s="538" t="s">
        <v>5</v>
      </c>
      <c r="AA22" s="543"/>
      <c r="AB22" s="543"/>
      <c r="AC22" s="543"/>
      <c r="AD22" s="543"/>
      <c r="AE22" s="543"/>
      <c r="AF22" s="543"/>
      <c r="AG22" s="533"/>
      <c r="AH22" s="571" t="s">
        <v>166</v>
      </c>
      <c r="AI22" s="543"/>
      <c r="AJ22" s="543"/>
      <c r="AK22" s="543"/>
      <c r="AL22" s="533"/>
      <c r="AM22" s="571" t="s">
        <v>221</v>
      </c>
      <c r="AN22" s="572"/>
      <c r="AO22" s="572"/>
      <c r="AP22" s="572"/>
      <c r="AQ22" s="572"/>
      <c r="AR22" s="573"/>
      <c r="AS22" s="565" t="s">
        <v>218</v>
      </c>
      <c r="AT22" s="566"/>
      <c r="AU22" s="566"/>
      <c r="AV22" s="566"/>
      <c r="AW22" s="566"/>
      <c r="AX22" s="577"/>
      <c r="AY22" s="366" t="s">
        <v>222</v>
      </c>
      <c r="AZ22" s="367"/>
      <c r="BA22" s="367"/>
      <c r="BB22" s="367"/>
      <c r="BC22" s="367"/>
      <c r="BD22" s="367"/>
      <c r="BE22" s="367"/>
      <c r="BF22" s="367"/>
      <c r="BG22" s="367"/>
      <c r="BH22" s="367"/>
      <c r="BI22" s="367"/>
      <c r="BJ22" s="367"/>
      <c r="BK22" s="367"/>
      <c r="BL22" s="367"/>
      <c r="BM22" s="368"/>
      <c r="BN22" s="369">
        <v>38279920</v>
      </c>
      <c r="BO22" s="370"/>
      <c r="BP22" s="370"/>
      <c r="BQ22" s="370"/>
      <c r="BR22" s="370"/>
      <c r="BS22" s="370"/>
      <c r="BT22" s="370"/>
      <c r="BU22" s="371"/>
      <c r="BV22" s="369">
        <v>37379002</v>
      </c>
      <c r="BW22" s="370"/>
      <c r="BX22" s="370"/>
      <c r="BY22" s="370"/>
      <c r="BZ22" s="370"/>
      <c r="CA22" s="370"/>
      <c r="CB22" s="370"/>
      <c r="CC22" s="371"/>
      <c r="CD22" s="16"/>
      <c r="CE22" s="563"/>
      <c r="CF22" s="563"/>
      <c r="CG22" s="563"/>
      <c r="CH22" s="563"/>
      <c r="CI22" s="563"/>
      <c r="CJ22" s="563"/>
      <c r="CK22" s="563"/>
      <c r="CL22" s="563"/>
      <c r="CM22" s="563"/>
      <c r="CN22" s="563"/>
      <c r="CO22" s="563"/>
      <c r="CP22" s="563"/>
      <c r="CQ22" s="563"/>
      <c r="CR22" s="563"/>
      <c r="CS22" s="564"/>
      <c r="CT22" s="392"/>
      <c r="CU22" s="393"/>
      <c r="CV22" s="393"/>
      <c r="CW22" s="393"/>
      <c r="CX22" s="393"/>
      <c r="CY22" s="393"/>
      <c r="CZ22" s="393"/>
      <c r="DA22" s="394"/>
      <c r="DB22" s="392"/>
      <c r="DC22" s="393"/>
      <c r="DD22" s="393"/>
      <c r="DE22" s="393"/>
      <c r="DF22" s="393"/>
      <c r="DG22" s="393"/>
      <c r="DH22" s="393"/>
      <c r="DI22" s="394"/>
    </row>
    <row r="23" spans="1:113" ht="18.75" customHeight="1" x14ac:dyDescent="0.15">
      <c r="A23" s="2"/>
      <c r="B23" s="499"/>
      <c r="C23" s="500"/>
      <c r="D23" s="501"/>
      <c r="E23" s="525"/>
      <c r="F23" s="529"/>
      <c r="G23" s="529"/>
      <c r="H23" s="529"/>
      <c r="I23" s="529"/>
      <c r="J23" s="529"/>
      <c r="K23" s="519"/>
      <c r="L23" s="525"/>
      <c r="M23" s="529"/>
      <c r="N23" s="529"/>
      <c r="O23" s="529"/>
      <c r="P23" s="519"/>
      <c r="Q23" s="568"/>
      <c r="R23" s="569"/>
      <c r="S23" s="569"/>
      <c r="T23" s="569"/>
      <c r="U23" s="569"/>
      <c r="V23" s="570"/>
      <c r="W23" s="580"/>
      <c r="X23" s="500"/>
      <c r="Y23" s="501"/>
      <c r="Z23" s="525"/>
      <c r="AA23" s="529"/>
      <c r="AB23" s="529"/>
      <c r="AC23" s="529"/>
      <c r="AD23" s="529"/>
      <c r="AE23" s="529"/>
      <c r="AF23" s="529"/>
      <c r="AG23" s="519"/>
      <c r="AH23" s="525"/>
      <c r="AI23" s="529"/>
      <c r="AJ23" s="529"/>
      <c r="AK23" s="529"/>
      <c r="AL23" s="519"/>
      <c r="AM23" s="574"/>
      <c r="AN23" s="575"/>
      <c r="AO23" s="575"/>
      <c r="AP23" s="575"/>
      <c r="AQ23" s="575"/>
      <c r="AR23" s="576"/>
      <c r="AS23" s="568"/>
      <c r="AT23" s="569"/>
      <c r="AU23" s="569"/>
      <c r="AV23" s="569"/>
      <c r="AW23" s="569"/>
      <c r="AX23" s="578"/>
      <c r="AY23" s="383" t="s">
        <v>224</v>
      </c>
      <c r="AZ23" s="384"/>
      <c r="BA23" s="384"/>
      <c r="BB23" s="384"/>
      <c r="BC23" s="384"/>
      <c r="BD23" s="384"/>
      <c r="BE23" s="384"/>
      <c r="BF23" s="384"/>
      <c r="BG23" s="384"/>
      <c r="BH23" s="384"/>
      <c r="BI23" s="384"/>
      <c r="BJ23" s="384"/>
      <c r="BK23" s="384"/>
      <c r="BL23" s="384"/>
      <c r="BM23" s="385"/>
      <c r="BN23" s="386">
        <v>27521126</v>
      </c>
      <c r="BO23" s="387"/>
      <c r="BP23" s="387"/>
      <c r="BQ23" s="387"/>
      <c r="BR23" s="387"/>
      <c r="BS23" s="387"/>
      <c r="BT23" s="387"/>
      <c r="BU23" s="388"/>
      <c r="BV23" s="386">
        <v>26930555</v>
      </c>
      <c r="BW23" s="387"/>
      <c r="BX23" s="387"/>
      <c r="BY23" s="387"/>
      <c r="BZ23" s="387"/>
      <c r="CA23" s="387"/>
      <c r="CB23" s="387"/>
      <c r="CC23" s="388"/>
      <c r="CD23" s="16"/>
      <c r="CE23" s="563"/>
      <c r="CF23" s="563"/>
      <c r="CG23" s="563"/>
      <c r="CH23" s="563"/>
      <c r="CI23" s="563"/>
      <c r="CJ23" s="563"/>
      <c r="CK23" s="563"/>
      <c r="CL23" s="563"/>
      <c r="CM23" s="563"/>
      <c r="CN23" s="563"/>
      <c r="CO23" s="563"/>
      <c r="CP23" s="563"/>
      <c r="CQ23" s="563"/>
      <c r="CR23" s="563"/>
      <c r="CS23" s="564"/>
      <c r="CT23" s="392"/>
      <c r="CU23" s="393"/>
      <c r="CV23" s="393"/>
      <c r="CW23" s="393"/>
      <c r="CX23" s="393"/>
      <c r="CY23" s="393"/>
      <c r="CZ23" s="393"/>
      <c r="DA23" s="394"/>
      <c r="DB23" s="392"/>
      <c r="DC23" s="393"/>
      <c r="DD23" s="393"/>
      <c r="DE23" s="393"/>
      <c r="DF23" s="393"/>
      <c r="DG23" s="393"/>
      <c r="DH23" s="393"/>
      <c r="DI23" s="394"/>
    </row>
    <row r="24" spans="1:113" ht="18.75" customHeight="1" x14ac:dyDescent="0.15">
      <c r="A24" s="2"/>
      <c r="B24" s="499"/>
      <c r="C24" s="500"/>
      <c r="D24" s="501"/>
      <c r="E24" s="401" t="s">
        <v>225</v>
      </c>
      <c r="F24" s="379"/>
      <c r="G24" s="379"/>
      <c r="H24" s="379"/>
      <c r="I24" s="379"/>
      <c r="J24" s="379"/>
      <c r="K24" s="380"/>
      <c r="L24" s="402">
        <v>1</v>
      </c>
      <c r="M24" s="403"/>
      <c r="N24" s="403"/>
      <c r="O24" s="403"/>
      <c r="P24" s="423"/>
      <c r="Q24" s="402">
        <v>4545</v>
      </c>
      <c r="R24" s="403"/>
      <c r="S24" s="403"/>
      <c r="T24" s="403"/>
      <c r="U24" s="403"/>
      <c r="V24" s="423"/>
      <c r="W24" s="580"/>
      <c r="X24" s="500"/>
      <c r="Y24" s="501"/>
      <c r="Z24" s="401" t="s">
        <v>207</v>
      </c>
      <c r="AA24" s="379"/>
      <c r="AB24" s="379"/>
      <c r="AC24" s="379"/>
      <c r="AD24" s="379"/>
      <c r="AE24" s="379"/>
      <c r="AF24" s="379"/>
      <c r="AG24" s="380"/>
      <c r="AH24" s="402">
        <v>772</v>
      </c>
      <c r="AI24" s="403"/>
      <c r="AJ24" s="403"/>
      <c r="AK24" s="403"/>
      <c r="AL24" s="423"/>
      <c r="AM24" s="402">
        <v>2332984</v>
      </c>
      <c r="AN24" s="403"/>
      <c r="AO24" s="403"/>
      <c r="AP24" s="403"/>
      <c r="AQ24" s="403"/>
      <c r="AR24" s="423"/>
      <c r="AS24" s="402">
        <v>3022</v>
      </c>
      <c r="AT24" s="403"/>
      <c r="AU24" s="403"/>
      <c r="AV24" s="403"/>
      <c r="AW24" s="403"/>
      <c r="AX24" s="404"/>
      <c r="AY24" s="481" t="s">
        <v>227</v>
      </c>
      <c r="AZ24" s="482"/>
      <c r="BA24" s="482"/>
      <c r="BB24" s="482"/>
      <c r="BC24" s="482"/>
      <c r="BD24" s="482"/>
      <c r="BE24" s="482"/>
      <c r="BF24" s="482"/>
      <c r="BG24" s="482"/>
      <c r="BH24" s="482"/>
      <c r="BI24" s="482"/>
      <c r="BJ24" s="482"/>
      <c r="BK24" s="482"/>
      <c r="BL24" s="482"/>
      <c r="BM24" s="483"/>
      <c r="BN24" s="386">
        <v>28185340</v>
      </c>
      <c r="BO24" s="387"/>
      <c r="BP24" s="387"/>
      <c r="BQ24" s="387"/>
      <c r="BR24" s="387"/>
      <c r="BS24" s="387"/>
      <c r="BT24" s="387"/>
      <c r="BU24" s="388"/>
      <c r="BV24" s="386">
        <v>28855211</v>
      </c>
      <c r="BW24" s="387"/>
      <c r="BX24" s="387"/>
      <c r="BY24" s="387"/>
      <c r="BZ24" s="387"/>
      <c r="CA24" s="387"/>
      <c r="CB24" s="387"/>
      <c r="CC24" s="388"/>
      <c r="CD24" s="16"/>
      <c r="CE24" s="563"/>
      <c r="CF24" s="563"/>
      <c r="CG24" s="563"/>
      <c r="CH24" s="563"/>
      <c r="CI24" s="563"/>
      <c r="CJ24" s="563"/>
      <c r="CK24" s="563"/>
      <c r="CL24" s="563"/>
      <c r="CM24" s="563"/>
      <c r="CN24" s="563"/>
      <c r="CO24" s="563"/>
      <c r="CP24" s="563"/>
      <c r="CQ24" s="563"/>
      <c r="CR24" s="563"/>
      <c r="CS24" s="564"/>
      <c r="CT24" s="392"/>
      <c r="CU24" s="393"/>
      <c r="CV24" s="393"/>
      <c r="CW24" s="393"/>
      <c r="CX24" s="393"/>
      <c r="CY24" s="393"/>
      <c r="CZ24" s="393"/>
      <c r="DA24" s="394"/>
      <c r="DB24" s="392"/>
      <c r="DC24" s="393"/>
      <c r="DD24" s="393"/>
      <c r="DE24" s="393"/>
      <c r="DF24" s="393"/>
      <c r="DG24" s="393"/>
      <c r="DH24" s="393"/>
      <c r="DI24" s="394"/>
    </row>
    <row r="25" spans="1:113" ht="18.75" customHeight="1" x14ac:dyDescent="0.15">
      <c r="A25" s="2"/>
      <c r="B25" s="499"/>
      <c r="C25" s="500"/>
      <c r="D25" s="501"/>
      <c r="E25" s="401" t="s">
        <v>229</v>
      </c>
      <c r="F25" s="379"/>
      <c r="G25" s="379"/>
      <c r="H25" s="379"/>
      <c r="I25" s="379"/>
      <c r="J25" s="379"/>
      <c r="K25" s="380"/>
      <c r="L25" s="402">
        <v>2</v>
      </c>
      <c r="M25" s="403"/>
      <c r="N25" s="403"/>
      <c r="O25" s="403"/>
      <c r="P25" s="423"/>
      <c r="Q25" s="402">
        <v>7240</v>
      </c>
      <c r="R25" s="403"/>
      <c r="S25" s="403"/>
      <c r="T25" s="403"/>
      <c r="U25" s="403"/>
      <c r="V25" s="423"/>
      <c r="W25" s="580"/>
      <c r="X25" s="500"/>
      <c r="Y25" s="501"/>
      <c r="Z25" s="401" t="s">
        <v>230</v>
      </c>
      <c r="AA25" s="379"/>
      <c r="AB25" s="379"/>
      <c r="AC25" s="379"/>
      <c r="AD25" s="379"/>
      <c r="AE25" s="379"/>
      <c r="AF25" s="379"/>
      <c r="AG25" s="380"/>
      <c r="AH25" s="402">
        <v>106</v>
      </c>
      <c r="AI25" s="403"/>
      <c r="AJ25" s="403"/>
      <c r="AK25" s="403"/>
      <c r="AL25" s="423"/>
      <c r="AM25" s="402">
        <v>296058</v>
      </c>
      <c r="AN25" s="403"/>
      <c r="AO25" s="403"/>
      <c r="AP25" s="403"/>
      <c r="AQ25" s="403"/>
      <c r="AR25" s="423"/>
      <c r="AS25" s="402">
        <v>2793</v>
      </c>
      <c r="AT25" s="403"/>
      <c r="AU25" s="403"/>
      <c r="AV25" s="403"/>
      <c r="AW25" s="403"/>
      <c r="AX25" s="404"/>
      <c r="AY25" s="366" t="s">
        <v>35</v>
      </c>
      <c r="AZ25" s="367"/>
      <c r="BA25" s="367"/>
      <c r="BB25" s="367"/>
      <c r="BC25" s="367"/>
      <c r="BD25" s="367"/>
      <c r="BE25" s="367"/>
      <c r="BF25" s="367"/>
      <c r="BG25" s="367"/>
      <c r="BH25" s="367"/>
      <c r="BI25" s="367"/>
      <c r="BJ25" s="367"/>
      <c r="BK25" s="367"/>
      <c r="BL25" s="367"/>
      <c r="BM25" s="368"/>
      <c r="BN25" s="369">
        <v>9317716</v>
      </c>
      <c r="BO25" s="370"/>
      <c r="BP25" s="370"/>
      <c r="BQ25" s="370"/>
      <c r="BR25" s="370"/>
      <c r="BS25" s="370"/>
      <c r="BT25" s="370"/>
      <c r="BU25" s="371"/>
      <c r="BV25" s="369">
        <v>9075863</v>
      </c>
      <c r="BW25" s="370"/>
      <c r="BX25" s="370"/>
      <c r="BY25" s="370"/>
      <c r="BZ25" s="370"/>
      <c r="CA25" s="370"/>
      <c r="CB25" s="370"/>
      <c r="CC25" s="371"/>
      <c r="CD25" s="16"/>
      <c r="CE25" s="563"/>
      <c r="CF25" s="563"/>
      <c r="CG25" s="563"/>
      <c r="CH25" s="563"/>
      <c r="CI25" s="563"/>
      <c r="CJ25" s="563"/>
      <c r="CK25" s="563"/>
      <c r="CL25" s="563"/>
      <c r="CM25" s="563"/>
      <c r="CN25" s="563"/>
      <c r="CO25" s="563"/>
      <c r="CP25" s="563"/>
      <c r="CQ25" s="563"/>
      <c r="CR25" s="563"/>
      <c r="CS25" s="564"/>
      <c r="CT25" s="392"/>
      <c r="CU25" s="393"/>
      <c r="CV25" s="393"/>
      <c r="CW25" s="393"/>
      <c r="CX25" s="393"/>
      <c r="CY25" s="393"/>
      <c r="CZ25" s="393"/>
      <c r="DA25" s="394"/>
      <c r="DB25" s="392"/>
      <c r="DC25" s="393"/>
      <c r="DD25" s="393"/>
      <c r="DE25" s="393"/>
      <c r="DF25" s="393"/>
      <c r="DG25" s="393"/>
      <c r="DH25" s="393"/>
      <c r="DI25" s="394"/>
    </row>
    <row r="26" spans="1:113" ht="18.75" customHeight="1" x14ac:dyDescent="0.15">
      <c r="A26" s="2"/>
      <c r="B26" s="499"/>
      <c r="C26" s="500"/>
      <c r="D26" s="501"/>
      <c r="E26" s="401" t="s">
        <v>231</v>
      </c>
      <c r="F26" s="379"/>
      <c r="G26" s="379"/>
      <c r="H26" s="379"/>
      <c r="I26" s="379"/>
      <c r="J26" s="379"/>
      <c r="K26" s="380"/>
      <c r="L26" s="402">
        <v>1</v>
      </c>
      <c r="M26" s="403"/>
      <c r="N26" s="403"/>
      <c r="O26" s="403"/>
      <c r="P26" s="423"/>
      <c r="Q26" s="402">
        <v>6520</v>
      </c>
      <c r="R26" s="403"/>
      <c r="S26" s="403"/>
      <c r="T26" s="403"/>
      <c r="U26" s="403"/>
      <c r="V26" s="423"/>
      <c r="W26" s="580"/>
      <c r="X26" s="500"/>
      <c r="Y26" s="501"/>
      <c r="Z26" s="401" t="s">
        <v>232</v>
      </c>
      <c r="AA26" s="487"/>
      <c r="AB26" s="487"/>
      <c r="AC26" s="487"/>
      <c r="AD26" s="487"/>
      <c r="AE26" s="487"/>
      <c r="AF26" s="487"/>
      <c r="AG26" s="488"/>
      <c r="AH26" s="402">
        <v>77</v>
      </c>
      <c r="AI26" s="403"/>
      <c r="AJ26" s="403"/>
      <c r="AK26" s="403"/>
      <c r="AL26" s="423"/>
      <c r="AM26" s="402">
        <v>242165</v>
      </c>
      <c r="AN26" s="403"/>
      <c r="AO26" s="403"/>
      <c r="AP26" s="403"/>
      <c r="AQ26" s="403"/>
      <c r="AR26" s="423"/>
      <c r="AS26" s="402">
        <v>3145</v>
      </c>
      <c r="AT26" s="403"/>
      <c r="AU26" s="403"/>
      <c r="AV26" s="403"/>
      <c r="AW26" s="403"/>
      <c r="AX26" s="404"/>
      <c r="AY26" s="389" t="s">
        <v>233</v>
      </c>
      <c r="AZ26" s="390"/>
      <c r="BA26" s="390"/>
      <c r="BB26" s="390"/>
      <c r="BC26" s="390"/>
      <c r="BD26" s="390"/>
      <c r="BE26" s="390"/>
      <c r="BF26" s="390"/>
      <c r="BG26" s="390"/>
      <c r="BH26" s="390"/>
      <c r="BI26" s="390"/>
      <c r="BJ26" s="390"/>
      <c r="BK26" s="390"/>
      <c r="BL26" s="390"/>
      <c r="BM26" s="391"/>
      <c r="BN26" s="386" t="s">
        <v>182</v>
      </c>
      <c r="BO26" s="387"/>
      <c r="BP26" s="387"/>
      <c r="BQ26" s="387"/>
      <c r="BR26" s="387"/>
      <c r="BS26" s="387"/>
      <c r="BT26" s="387"/>
      <c r="BU26" s="388"/>
      <c r="BV26" s="386" t="s">
        <v>182</v>
      </c>
      <c r="BW26" s="387"/>
      <c r="BX26" s="387"/>
      <c r="BY26" s="387"/>
      <c r="BZ26" s="387"/>
      <c r="CA26" s="387"/>
      <c r="CB26" s="387"/>
      <c r="CC26" s="388"/>
      <c r="CD26" s="16"/>
      <c r="CE26" s="563"/>
      <c r="CF26" s="563"/>
      <c r="CG26" s="563"/>
      <c r="CH26" s="563"/>
      <c r="CI26" s="563"/>
      <c r="CJ26" s="563"/>
      <c r="CK26" s="563"/>
      <c r="CL26" s="563"/>
      <c r="CM26" s="563"/>
      <c r="CN26" s="563"/>
      <c r="CO26" s="563"/>
      <c r="CP26" s="563"/>
      <c r="CQ26" s="563"/>
      <c r="CR26" s="563"/>
      <c r="CS26" s="564"/>
      <c r="CT26" s="392"/>
      <c r="CU26" s="393"/>
      <c r="CV26" s="393"/>
      <c r="CW26" s="393"/>
      <c r="CX26" s="393"/>
      <c r="CY26" s="393"/>
      <c r="CZ26" s="393"/>
      <c r="DA26" s="394"/>
      <c r="DB26" s="392"/>
      <c r="DC26" s="393"/>
      <c r="DD26" s="393"/>
      <c r="DE26" s="393"/>
      <c r="DF26" s="393"/>
      <c r="DG26" s="393"/>
      <c r="DH26" s="393"/>
      <c r="DI26" s="394"/>
    </row>
    <row r="27" spans="1:113" ht="18.75" customHeight="1" x14ac:dyDescent="0.15">
      <c r="A27" s="2"/>
      <c r="B27" s="499"/>
      <c r="C27" s="500"/>
      <c r="D27" s="501"/>
      <c r="E27" s="401" t="s">
        <v>234</v>
      </c>
      <c r="F27" s="379"/>
      <c r="G27" s="379"/>
      <c r="H27" s="379"/>
      <c r="I27" s="379"/>
      <c r="J27" s="379"/>
      <c r="K27" s="380"/>
      <c r="L27" s="402">
        <v>1</v>
      </c>
      <c r="M27" s="403"/>
      <c r="N27" s="403"/>
      <c r="O27" s="403"/>
      <c r="P27" s="423"/>
      <c r="Q27" s="402">
        <v>4820</v>
      </c>
      <c r="R27" s="403"/>
      <c r="S27" s="403"/>
      <c r="T27" s="403"/>
      <c r="U27" s="403"/>
      <c r="V27" s="423"/>
      <c r="W27" s="580"/>
      <c r="X27" s="500"/>
      <c r="Y27" s="501"/>
      <c r="Z27" s="401" t="s">
        <v>235</v>
      </c>
      <c r="AA27" s="379"/>
      <c r="AB27" s="379"/>
      <c r="AC27" s="379"/>
      <c r="AD27" s="379"/>
      <c r="AE27" s="379"/>
      <c r="AF27" s="379"/>
      <c r="AG27" s="380"/>
      <c r="AH27" s="402">
        <v>27</v>
      </c>
      <c r="AI27" s="403"/>
      <c r="AJ27" s="403"/>
      <c r="AK27" s="403"/>
      <c r="AL27" s="423"/>
      <c r="AM27" s="402">
        <v>70740</v>
      </c>
      <c r="AN27" s="403"/>
      <c r="AO27" s="403"/>
      <c r="AP27" s="403"/>
      <c r="AQ27" s="403"/>
      <c r="AR27" s="423"/>
      <c r="AS27" s="402">
        <v>2620</v>
      </c>
      <c r="AT27" s="403"/>
      <c r="AU27" s="403"/>
      <c r="AV27" s="403"/>
      <c r="AW27" s="403"/>
      <c r="AX27" s="404"/>
      <c r="AY27" s="436" t="s">
        <v>237</v>
      </c>
      <c r="AZ27" s="437"/>
      <c r="BA27" s="437"/>
      <c r="BB27" s="437"/>
      <c r="BC27" s="437"/>
      <c r="BD27" s="437"/>
      <c r="BE27" s="437"/>
      <c r="BF27" s="437"/>
      <c r="BG27" s="437"/>
      <c r="BH27" s="437"/>
      <c r="BI27" s="437"/>
      <c r="BJ27" s="437"/>
      <c r="BK27" s="437"/>
      <c r="BL27" s="437"/>
      <c r="BM27" s="438"/>
      <c r="BN27" s="484">
        <v>466000</v>
      </c>
      <c r="BO27" s="485"/>
      <c r="BP27" s="485"/>
      <c r="BQ27" s="485"/>
      <c r="BR27" s="485"/>
      <c r="BS27" s="485"/>
      <c r="BT27" s="485"/>
      <c r="BU27" s="486"/>
      <c r="BV27" s="484">
        <v>466000</v>
      </c>
      <c r="BW27" s="485"/>
      <c r="BX27" s="485"/>
      <c r="BY27" s="485"/>
      <c r="BZ27" s="485"/>
      <c r="CA27" s="485"/>
      <c r="CB27" s="485"/>
      <c r="CC27" s="486"/>
      <c r="CD27" s="13"/>
      <c r="CE27" s="563"/>
      <c r="CF27" s="563"/>
      <c r="CG27" s="563"/>
      <c r="CH27" s="563"/>
      <c r="CI27" s="563"/>
      <c r="CJ27" s="563"/>
      <c r="CK27" s="563"/>
      <c r="CL27" s="563"/>
      <c r="CM27" s="563"/>
      <c r="CN27" s="563"/>
      <c r="CO27" s="563"/>
      <c r="CP27" s="563"/>
      <c r="CQ27" s="563"/>
      <c r="CR27" s="563"/>
      <c r="CS27" s="564"/>
      <c r="CT27" s="392"/>
      <c r="CU27" s="393"/>
      <c r="CV27" s="393"/>
      <c r="CW27" s="393"/>
      <c r="CX27" s="393"/>
      <c r="CY27" s="393"/>
      <c r="CZ27" s="393"/>
      <c r="DA27" s="394"/>
      <c r="DB27" s="392"/>
      <c r="DC27" s="393"/>
      <c r="DD27" s="393"/>
      <c r="DE27" s="393"/>
      <c r="DF27" s="393"/>
      <c r="DG27" s="393"/>
      <c r="DH27" s="393"/>
      <c r="DI27" s="394"/>
    </row>
    <row r="28" spans="1:113" ht="18.75" customHeight="1" x14ac:dyDescent="0.15">
      <c r="A28" s="2"/>
      <c r="B28" s="499"/>
      <c r="C28" s="500"/>
      <c r="D28" s="501"/>
      <c r="E28" s="401" t="s">
        <v>238</v>
      </c>
      <c r="F28" s="379"/>
      <c r="G28" s="379"/>
      <c r="H28" s="379"/>
      <c r="I28" s="379"/>
      <c r="J28" s="379"/>
      <c r="K28" s="380"/>
      <c r="L28" s="402">
        <v>1</v>
      </c>
      <c r="M28" s="403"/>
      <c r="N28" s="403"/>
      <c r="O28" s="403"/>
      <c r="P28" s="423"/>
      <c r="Q28" s="402">
        <v>4280</v>
      </c>
      <c r="R28" s="403"/>
      <c r="S28" s="403"/>
      <c r="T28" s="403"/>
      <c r="U28" s="403"/>
      <c r="V28" s="423"/>
      <c r="W28" s="580"/>
      <c r="X28" s="500"/>
      <c r="Y28" s="501"/>
      <c r="Z28" s="401" t="s">
        <v>33</v>
      </c>
      <c r="AA28" s="379"/>
      <c r="AB28" s="379"/>
      <c r="AC28" s="379"/>
      <c r="AD28" s="379"/>
      <c r="AE28" s="379"/>
      <c r="AF28" s="379"/>
      <c r="AG28" s="380"/>
      <c r="AH28" s="402" t="s">
        <v>182</v>
      </c>
      <c r="AI28" s="403"/>
      <c r="AJ28" s="403"/>
      <c r="AK28" s="403"/>
      <c r="AL28" s="423"/>
      <c r="AM28" s="402" t="s">
        <v>182</v>
      </c>
      <c r="AN28" s="403"/>
      <c r="AO28" s="403"/>
      <c r="AP28" s="403"/>
      <c r="AQ28" s="403"/>
      <c r="AR28" s="423"/>
      <c r="AS28" s="402" t="s">
        <v>182</v>
      </c>
      <c r="AT28" s="403"/>
      <c r="AU28" s="403"/>
      <c r="AV28" s="403"/>
      <c r="AW28" s="403"/>
      <c r="AX28" s="404"/>
      <c r="AY28" s="584" t="s">
        <v>239</v>
      </c>
      <c r="AZ28" s="585"/>
      <c r="BA28" s="585"/>
      <c r="BB28" s="586"/>
      <c r="BC28" s="366" t="s">
        <v>97</v>
      </c>
      <c r="BD28" s="367"/>
      <c r="BE28" s="367"/>
      <c r="BF28" s="367"/>
      <c r="BG28" s="367"/>
      <c r="BH28" s="367"/>
      <c r="BI28" s="367"/>
      <c r="BJ28" s="367"/>
      <c r="BK28" s="367"/>
      <c r="BL28" s="367"/>
      <c r="BM28" s="368"/>
      <c r="BN28" s="369">
        <v>9257602</v>
      </c>
      <c r="BO28" s="370"/>
      <c r="BP28" s="370"/>
      <c r="BQ28" s="370"/>
      <c r="BR28" s="370"/>
      <c r="BS28" s="370"/>
      <c r="BT28" s="370"/>
      <c r="BU28" s="371"/>
      <c r="BV28" s="369">
        <v>8363684</v>
      </c>
      <c r="BW28" s="370"/>
      <c r="BX28" s="370"/>
      <c r="BY28" s="370"/>
      <c r="BZ28" s="370"/>
      <c r="CA28" s="370"/>
      <c r="CB28" s="370"/>
      <c r="CC28" s="371"/>
      <c r="CD28" s="16"/>
      <c r="CE28" s="563"/>
      <c r="CF28" s="563"/>
      <c r="CG28" s="563"/>
      <c r="CH28" s="563"/>
      <c r="CI28" s="563"/>
      <c r="CJ28" s="563"/>
      <c r="CK28" s="563"/>
      <c r="CL28" s="563"/>
      <c r="CM28" s="563"/>
      <c r="CN28" s="563"/>
      <c r="CO28" s="563"/>
      <c r="CP28" s="563"/>
      <c r="CQ28" s="563"/>
      <c r="CR28" s="563"/>
      <c r="CS28" s="564"/>
      <c r="CT28" s="392"/>
      <c r="CU28" s="393"/>
      <c r="CV28" s="393"/>
      <c r="CW28" s="393"/>
      <c r="CX28" s="393"/>
      <c r="CY28" s="393"/>
      <c r="CZ28" s="393"/>
      <c r="DA28" s="394"/>
      <c r="DB28" s="392"/>
      <c r="DC28" s="393"/>
      <c r="DD28" s="393"/>
      <c r="DE28" s="393"/>
      <c r="DF28" s="393"/>
      <c r="DG28" s="393"/>
      <c r="DH28" s="393"/>
      <c r="DI28" s="394"/>
    </row>
    <row r="29" spans="1:113" ht="18.75" customHeight="1" x14ac:dyDescent="0.15">
      <c r="A29" s="2"/>
      <c r="B29" s="499"/>
      <c r="C29" s="500"/>
      <c r="D29" s="501"/>
      <c r="E29" s="401" t="s">
        <v>242</v>
      </c>
      <c r="F29" s="379"/>
      <c r="G29" s="379"/>
      <c r="H29" s="379"/>
      <c r="I29" s="379"/>
      <c r="J29" s="379"/>
      <c r="K29" s="380"/>
      <c r="L29" s="402">
        <v>26</v>
      </c>
      <c r="M29" s="403"/>
      <c r="N29" s="403"/>
      <c r="O29" s="403"/>
      <c r="P29" s="423"/>
      <c r="Q29" s="402">
        <v>3990</v>
      </c>
      <c r="R29" s="403"/>
      <c r="S29" s="403"/>
      <c r="T29" s="403"/>
      <c r="U29" s="403"/>
      <c r="V29" s="423"/>
      <c r="W29" s="581"/>
      <c r="X29" s="582"/>
      <c r="Y29" s="583"/>
      <c r="Z29" s="401" t="s">
        <v>243</v>
      </c>
      <c r="AA29" s="379"/>
      <c r="AB29" s="379"/>
      <c r="AC29" s="379"/>
      <c r="AD29" s="379"/>
      <c r="AE29" s="379"/>
      <c r="AF29" s="379"/>
      <c r="AG29" s="380"/>
      <c r="AH29" s="402">
        <v>799</v>
      </c>
      <c r="AI29" s="403"/>
      <c r="AJ29" s="403"/>
      <c r="AK29" s="403"/>
      <c r="AL29" s="423"/>
      <c r="AM29" s="402">
        <v>2403724</v>
      </c>
      <c r="AN29" s="403"/>
      <c r="AO29" s="403"/>
      <c r="AP29" s="403"/>
      <c r="AQ29" s="403"/>
      <c r="AR29" s="423"/>
      <c r="AS29" s="402">
        <v>3008</v>
      </c>
      <c r="AT29" s="403"/>
      <c r="AU29" s="403"/>
      <c r="AV29" s="403"/>
      <c r="AW29" s="403"/>
      <c r="AX29" s="404"/>
      <c r="AY29" s="587"/>
      <c r="AZ29" s="588"/>
      <c r="BA29" s="588"/>
      <c r="BB29" s="589"/>
      <c r="BC29" s="383" t="s">
        <v>245</v>
      </c>
      <c r="BD29" s="384"/>
      <c r="BE29" s="384"/>
      <c r="BF29" s="384"/>
      <c r="BG29" s="384"/>
      <c r="BH29" s="384"/>
      <c r="BI29" s="384"/>
      <c r="BJ29" s="384"/>
      <c r="BK29" s="384"/>
      <c r="BL29" s="384"/>
      <c r="BM29" s="385"/>
      <c r="BN29" s="386">
        <v>4227376</v>
      </c>
      <c r="BO29" s="387"/>
      <c r="BP29" s="387"/>
      <c r="BQ29" s="387"/>
      <c r="BR29" s="387"/>
      <c r="BS29" s="387"/>
      <c r="BT29" s="387"/>
      <c r="BU29" s="388"/>
      <c r="BV29" s="386">
        <v>3569853</v>
      </c>
      <c r="BW29" s="387"/>
      <c r="BX29" s="387"/>
      <c r="BY29" s="387"/>
      <c r="BZ29" s="387"/>
      <c r="CA29" s="387"/>
      <c r="CB29" s="387"/>
      <c r="CC29" s="388"/>
      <c r="CD29" s="13"/>
      <c r="CE29" s="563"/>
      <c r="CF29" s="563"/>
      <c r="CG29" s="563"/>
      <c r="CH29" s="563"/>
      <c r="CI29" s="563"/>
      <c r="CJ29" s="563"/>
      <c r="CK29" s="563"/>
      <c r="CL29" s="563"/>
      <c r="CM29" s="563"/>
      <c r="CN29" s="563"/>
      <c r="CO29" s="563"/>
      <c r="CP29" s="563"/>
      <c r="CQ29" s="563"/>
      <c r="CR29" s="563"/>
      <c r="CS29" s="564"/>
      <c r="CT29" s="392"/>
      <c r="CU29" s="393"/>
      <c r="CV29" s="393"/>
      <c r="CW29" s="393"/>
      <c r="CX29" s="393"/>
      <c r="CY29" s="393"/>
      <c r="CZ29" s="393"/>
      <c r="DA29" s="394"/>
      <c r="DB29" s="392"/>
      <c r="DC29" s="393"/>
      <c r="DD29" s="393"/>
      <c r="DE29" s="393"/>
      <c r="DF29" s="393"/>
      <c r="DG29" s="393"/>
      <c r="DH29" s="393"/>
      <c r="DI29" s="394"/>
    </row>
    <row r="30" spans="1:113" ht="18.75" customHeight="1" x14ac:dyDescent="0.15">
      <c r="A30" s="2"/>
      <c r="B30" s="502"/>
      <c r="C30" s="503"/>
      <c r="D30" s="504"/>
      <c r="E30" s="405"/>
      <c r="F30" s="406"/>
      <c r="G30" s="406"/>
      <c r="H30" s="406"/>
      <c r="I30" s="406"/>
      <c r="J30" s="406"/>
      <c r="K30" s="407"/>
      <c r="L30" s="489"/>
      <c r="M30" s="490"/>
      <c r="N30" s="490"/>
      <c r="O30" s="490"/>
      <c r="P30" s="491"/>
      <c r="Q30" s="489"/>
      <c r="R30" s="490"/>
      <c r="S30" s="490"/>
      <c r="T30" s="490"/>
      <c r="U30" s="490"/>
      <c r="V30" s="491"/>
      <c r="W30" s="492" t="s">
        <v>246</v>
      </c>
      <c r="X30" s="493"/>
      <c r="Y30" s="493"/>
      <c r="Z30" s="493"/>
      <c r="AA30" s="493"/>
      <c r="AB30" s="493"/>
      <c r="AC30" s="493"/>
      <c r="AD30" s="493"/>
      <c r="AE30" s="493"/>
      <c r="AF30" s="493"/>
      <c r="AG30" s="494"/>
      <c r="AH30" s="463">
        <v>97.8</v>
      </c>
      <c r="AI30" s="464"/>
      <c r="AJ30" s="464"/>
      <c r="AK30" s="464"/>
      <c r="AL30" s="464"/>
      <c r="AM30" s="464"/>
      <c r="AN30" s="464"/>
      <c r="AO30" s="464"/>
      <c r="AP30" s="464"/>
      <c r="AQ30" s="464"/>
      <c r="AR30" s="464"/>
      <c r="AS30" s="464"/>
      <c r="AT30" s="464"/>
      <c r="AU30" s="464"/>
      <c r="AV30" s="464"/>
      <c r="AW30" s="464"/>
      <c r="AX30" s="466"/>
      <c r="AY30" s="590"/>
      <c r="AZ30" s="591"/>
      <c r="BA30" s="591"/>
      <c r="BB30" s="592"/>
      <c r="BC30" s="481" t="s">
        <v>67</v>
      </c>
      <c r="BD30" s="482"/>
      <c r="BE30" s="482"/>
      <c r="BF30" s="482"/>
      <c r="BG30" s="482"/>
      <c r="BH30" s="482"/>
      <c r="BI30" s="482"/>
      <c r="BJ30" s="482"/>
      <c r="BK30" s="482"/>
      <c r="BL30" s="482"/>
      <c r="BM30" s="483"/>
      <c r="BN30" s="484">
        <v>6416637</v>
      </c>
      <c r="BO30" s="485"/>
      <c r="BP30" s="485"/>
      <c r="BQ30" s="485"/>
      <c r="BR30" s="485"/>
      <c r="BS30" s="485"/>
      <c r="BT30" s="485"/>
      <c r="BU30" s="486"/>
      <c r="BV30" s="484">
        <v>6339388</v>
      </c>
      <c r="BW30" s="485"/>
      <c r="BX30" s="485"/>
      <c r="BY30" s="485"/>
      <c r="BZ30" s="485"/>
      <c r="CA30" s="485"/>
      <c r="CB30" s="485"/>
      <c r="CC30" s="486"/>
      <c r="CD30" s="14"/>
      <c r="CE30" s="19"/>
      <c r="CF30" s="19"/>
      <c r="CG30" s="19"/>
      <c r="CH30" s="19"/>
      <c r="CI30" s="19"/>
      <c r="CJ30" s="19"/>
      <c r="CK30" s="19"/>
      <c r="CL30" s="19"/>
      <c r="CM30" s="19"/>
      <c r="CN30" s="19"/>
      <c r="CO30" s="19"/>
      <c r="CP30" s="19"/>
      <c r="CQ30" s="19"/>
      <c r="CR30" s="19"/>
      <c r="CS30" s="21"/>
      <c r="CT30" s="24"/>
      <c r="CU30" s="27"/>
      <c r="CV30" s="27"/>
      <c r="CW30" s="27"/>
      <c r="CX30" s="27"/>
      <c r="CY30" s="27"/>
      <c r="CZ30" s="27"/>
      <c r="DA30" s="30"/>
      <c r="DB30" s="24"/>
      <c r="DC30" s="27"/>
      <c r="DD30" s="27"/>
      <c r="DE30" s="27"/>
      <c r="DF30" s="27"/>
      <c r="DG30" s="27"/>
      <c r="DH30" s="27"/>
      <c r="DI30" s="30"/>
    </row>
    <row r="31" spans="1:113" ht="13.5" customHeight="1" x14ac:dyDescent="0.15">
      <c r="A31" s="2"/>
      <c r="B31" s="4"/>
      <c r="DI31" s="31"/>
    </row>
    <row r="32" spans="1:113" ht="13.5" customHeight="1" x14ac:dyDescent="0.15">
      <c r="A32" s="2"/>
      <c r="B32" s="5"/>
      <c r="C32" s="495" t="s">
        <v>170</v>
      </c>
      <c r="D32" s="495"/>
      <c r="E32" s="495"/>
      <c r="F32" s="495"/>
      <c r="G32" s="495"/>
      <c r="H32" s="495"/>
      <c r="I32" s="495"/>
      <c r="J32" s="495"/>
      <c r="K32" s="495"/>
      <c r="L32" s="495"/>
      <c r="M32" s="495"/>
      <c r="N32" s="495"/>
      <c r="O32" s="495"/>
      <c r="P32" s="495"/>
      <c r="Q32" s="495"/>
      <c r="R32" s="495"/>
      <c r="S32" s="495"/>
      <c r="U32" s="390" t="s">
        <v>89</v>
      </c>
      <c r="V32" s="390"/>
      <c r="W32" s="390"/>
      <c r="X32" s="390"/>
      <c r="Y32" s="390"/>
      <c r="Z32" s="390"/>
      <c r="AA32" s="390"/>
      <c r="AB32" s="390"/>
      <c r="AC32" s="390"/>
      <c r="AD32" s="390"/>
      <c r="AE32" s="390"/>
      <c r="AF32" s="390"/>
      <c r="AG32" s="390"/>
      <c r="AH32" s="390"/>
      <c r="AI32" s="390"/>
      <c r="AJ32" s="390"/>
      <c r="AK32" s="390"/>
      <c r="AM32" s="390" t="s">
        <v>247</v>
      </c>
      <c r="AN32" s="390"/>
      <c r="AO32" s="390"/>
      <c r="AP32" s="390"/>
      <c r="AQ32" s="390"/>
      <c r="AR32" s="390"/>
      <c r="AS32" s="390"/>
      <c r="AT32" s="390"/>
      <c r="AU32" s="390"/>
      <c r="AV32" s="390"/>
      <c r="AW32" s="390"/>
      <c r="AX32" s="390"/>
      <c r="AY32" s="390"/>
      <c r="AZ32" s="390"/>
      <c r="BA32" s="390"/>
      <c r="BB32" s="390"/>
      <c r="BC32" s="390"/>
      <c r="BE32" s="390" t="s">
        <v>248</v>
      </c>
      <c r="BF32" s="390"/>
      <c r="BG32" s="390"/>
      <c r="BH32" s="390"/>
      <c r="BI32" s="390"/>
      <c r="BJ32" s="390"/>
      <c r="BK32" s="390"/>
      <c r="BL32" s="390"/>
      <c r="BM32" s="390"/>
      <c r="BN32" s="390"/>
      <c r="BO32" s="390"/>
      <c r="BP32" s="390"/>
      <c r="BQ32" s="390"/>
      <c r="BR32" s="390"/>
      <c r="BS32" s="390"/>
      <c r="BT32" s="390"/>
      <c r="BU32" s="390"/>
      <c r="BW32" s="390" t="s">
        <v>249</v>
      </c>
      <c r="BX32" s="390"/>
      <c r="BY32" s="390"/>
      <c r="BZ32" s="390"/>
      <c r="CA32" s="390"/>
      <c r="CB32" s="390"/>
      <c r="CC32" s="390"/>
      <c r="CD32" s="390"/>
      <c r="CE32" s="390"/>
      <c r="CF32" s="390"/>
      <c r="CG32" s="390"/>
      <c r="CH32" s="390"/>
      <c r="CI32" s="390"/>
      <c r="CJ32" s="390"/>
      <c r="CK32" s="390"/>
      <c r="CL32" s="390"/>
      <c r="CM32" s="390"/>
      <c r="CO32" s="390" t="s">
        <v>251</v>
      </c>
      <c r="CP32" s="390"/>
      <c r="CQ32" s="390"/>
      <c r="CR32" s="390"/>
      <c r="CS32" s="390"/>
      <c r="CT32" s="390"/>
      <c r="CU32" s="390"/>
      <c r="CV32" s="390"/>
      <c r="CW32" s="390"/>
      <c r="CX32" s="390"/>
      <c r="CY32" s="390"/>
      <c r="CZ32" s="390"/>
      <c r="DA32" s="390"/>
      <c r="DB32" s="390"/>
      <c r="DC32" s="390"/>
      <c r="DD32" s="390"/>
      <c r="DE32" s="390"/>
      <c r="DI32" s="31"/>
    </row>
    <row r="33" spans="1:113" ht="13.5" customHeight="1" x14ac:dyDescent="0.15">
      <c r="A33" s="2"/>
      <c r="B33" s="5"/>
      <c r="C33" s="505" t="s">
        <v>58</v>
      </c>
      <c r="D33" s="505"/>
      <c r="E33" s="506" t="s">
        <v>252</v>
      </c>
      <c r="F33" s="506"/>
      <c r="G33" s="506"/>
      <c r="H33" s="506"/>
      <c r="I33" s="506"/>
      <c r="J33" s="506"/>
      <c r="K33" s="506"/>
      <c r="L33" s="506"/>
      <c r="M33" s="506"/>
      <c r="N33" s="506"/>
      <c r="O33" s="506"/>
      <c r="P33" s="506"/>
      <c r="Q33" s="506"/>
      <c r="R33" s="506"/>
      <c r="S33" s="506"/>
      <c r="T33" s="10"/>
      <c r="U33" s="505" t="s">
        <v>58</v>
      </c>
      <c r="V33" s="505"/>
      <c r="W33" s="506" t="s">
        <v>252</v>
      </c>
      <c r="X33" s="506"/>
      <c r="Y33" s="506"/>
      <c r="Z33" s="506"/>
      <c r="AA33" s="506"/>
      <c r="AB33" s="506"/>
      <c r="AC33" s="506"/>
      <c r="AD33" s="506"/>
      <c r="AE33" s="506"/>
      <c r="AF33" s="506"/>
      <c r="AG33" s="506"/>
      <c r="AH33" s="506"/>
      <c r="AI33" s="506"/>
      <c r="AJ33" s="506"/>
      <c r="AK33" s="506"/>
      <c r="AL33" s="10"/>
      <c r="AM33" s="505" t="s">
        <v>58</v>
      </c>
      <c r="AN33" s="505"/>
      <c r="AO33" s="506" t="s">
        <v>252</v>
      </c>
      <c r="AP33" s="506"/>
      <c r="AQ33" s="506"/>
      <c r="AR33" s="506"/>
      <c r="AS33" s="506"/>
      <c r="AT33" s="506"/>
      <c r="AU33" s="506"/>
      <c r="AV33" s="506"/>
      <c r="AW33" s="506"/>
      <c r="AX33" s="506"/>
      <c r="AY33" s="506"/>
      <c r="AZ33" s="506"/>
      <c r="BA33" s="506"/>
      <c r="BB33" s="506"/>
      <c r="BC33" s="506"/>
      <c r="BD33" s="7"/>
      <c r="BE33" s="506" t="s">
        <v>253</v>
      </c>
      <c r="BF33" s="506"/>
      <c r="BG33" s="506" t="s">
        <v>152</v>
      </c>
      <c r="BH33" s="506"/>
      <c r="BI33" s="506"/>
      <c r="BJ33" s="506"/>
      <c r="BK33" s="506"/>
      <c r="BL33" s="506"/>
      <c r="BM33" s="506"/>
      <c r="BN33" s="506"/>
      <c r="BO33" s="506"/>
      <c r="BP33" s="506"/>
      <c r="BQ33" s="506"/>
      <c r="BR33" s="506"/>
      <c r="BS33" s="506"/>
      <c r="BT33" s="506"/>
      <c r="BU33" s="506"/>
      <c r="BV33" s="7"/>
      <c r="BW33" s="505" t="s">
        <v>253</v>
      </c>
      <c r="BX33" s="505"/>
      <c r="BY33" s="506" t="s">
        <v>104</v>
      </c>
      <c r="BZ33" s="506"/>
      <c r="CA33" s="506"/>
      <c r="CB33" s="506"/>
      <c r="CC33" s="506"/>
      <c r="CD33" s="506"/>
      <c r="CE33" s="506"/>
      <c r="CF33" s="506"/>
      <c r="CG33" s="506"/>
      <c r="CH33" s="506"/>
      <c r="CI33" s="506"/>
      <c r="CJ33" s="506"/>
      <c r="CK33" s="506"/>
      <c r="CL33" s="506"/>
      <c r="CM33" s="506"/>
      <c r="CN33" s="10"/>
      <c r="CO33" s="505" t="s">
        <v>58</v>
      </c>
      <c r="CP33" s="505"/>
      <c r="CQ33" s="506" t="s">
        <v>254</v>
      </c>
      <c r="CR33" s="506"/>
      <c r="CS33" s="506"/>
      <c r="CT33" s="506"/>
      <c r="CU33" s="506"/>
      <c r="CV33" s="506"/>
      <c r="CW33" s="506"/>
      <c r="CX33" s="506"/>
      <c r="CY33" s="506"/>
      <c r="CZ33" s="506"/>
      <c r="DA33" s="506"/>
      <c r="DB33" s="506"/>
      <c r="DC33" s="506"/>
      <c r="DD33" s="506"/>
      <c r="DE33" s="506"/>
      <c r="DF33" s="10"/>
      <c r="DG33" s="507" t="s">
        <v>78</v>
      </c>
      <c r="DH33" s="507"/>
      <c r="DI33" s="15"/>
    </row>
    <row r="34" spans="1:113" ht="32.25" customHeight="1" x14ac:dyDescent="0.15">
      <c r="A34" s="2"/>
      <c r="B34" s="5"/>
      <c r="C34" s="508">
        <f>IF(E34="","",1)</f>
        <v>1</v>
      </c>
      <c r="D34" s="508"/>
      <c r="E34" s="509" t="str">
        <f>IF('各会計、関係団体の財政状況及び健全化判断比率'!B7="","",'各会計、関係団体の財政状況及び健全化判断比率'!B7)</f>
        <v>一般会計</v>
      </c>
      <c r="F34" s="509"/>
      <c r="G34" s="509"/>
      <c r="H34" s="509"/>
      <c r="I34" s="509"/>
      <c r="J34" s="509"/>
      <c r="K34" s="509"/>
      <c r="L34" s="509"/>
      <c r="M34" s="509"/>
      <c r="N34" s="509"/>
      <c r="O34" s="509"/>
      <c r="P34" s="509"/>
      <c r="Q34" s="509"/>
      <c r="R34" s="509"/>
      <c r="S34" s="509"/>
      <c r="T34" s="2"/>
      <c r="U34" s="508">
        <f>IF(W34="","",MAX(C34:D43)+1)</f>
        <v>10</v>
      </c>
      <c r="V34" s="508"/>
      <c r="W34" s="509" t="str">
        <f>IF('各会計、関係団体の財政状況及び健全化判断比率'!B28="","",'各会計、関係団体の財政状況及び健全化判断比率'!B28)</f>
        <v>国民健康保険事業会計</v>
      </c>
      <c r="X34" s="509"/>
      <c r="Y34" s="509"/>
      <c r="Z34" s="509"/>
      <c r="AA34" s="509"/>
      <c r="AB34" s="509"/>
      <c r="AC34" s="509"/>
      <c r="AD34" s="509"/>
      <c r="AE34" s="509"/>
      <c r="AF34" s="509"/>
      <c r="AG34" s="509"/>
      <c r="AH34" s="509"/>
      <c r="AI34" s="509"/>
      <c r="AJ34" s="509"/>
      <c r="AK34" s="509"/>
      <c r="AL34" s="2"/>
      <c r="AM34" s="508">
        <f>IF(AO34="","",MAX(C34:D43,U34:V43)+1)</f>
        <v>16</v>
      </c>
      <c r="AN34" s="508"/>
      <c r="AO34" s="509" t="str">
        <f>IF('各会計、関係団体の財政状況及び健全化判断比率'!B34="","",'各会計、関係団体の財政状況及び健全化判断比率'!B34)</f>
        <v>阿南市水道事業会計</v>
      </c>
      <c r="AP34" s="509"/>
      <c r="AQ34" s="509"/>
      <c r="AR34" s="509"/>
      <c r="AS34" s="509"/>
      <c r="AT34" s="509"/>
      <c r="AU34" s="509"/>
      <c r="AV34" s="509"/>
      <c r="AW34" s="509"/>
      <c r="AX34" s="509"/>
      <c r="AY34" s="509"/>
      <c r="AZ34" s="509"/>
      <c r="BA34" s="509"/>
      <c r="BB34" s="509"/>
      <c r="BC34" s="509"/>
      <c r="BD34" s="2"/>
      <c r="BE34" s="508">
        <f>IF(BG34="","",MAX(C34:D43,U34:V43,AM34:AN43)+1)</f>
        <v>18</v>
      </c>
      <c r="BF34" s="508"/>
      <c r="BG34" s="509" t="str">
        <f>IF('各会計、関係団体の財政状況及び健全化判断比率'!B36="","",'各会計、関係団体の財政状況及び健全化判断比率'!B36)</f>
        <v>羽ノ浦農業集落排水事業会計</v>
      </c>
      <c r="BH34" s="509"/>
      <c r="BI34" s="509"/>
      <c r="BJ34" s="509"/>
      <c r="BK34" s="509"/>
      <c r="BL34" s="509"/>
      <c r="BM34" s="509"/>
      <c r="BN34" s="509"/>
      <c r="BO34" s="509"/>
      <c r="BP34" s="509"/>
      <c r="BQ34" s="509"/>
      <c r="BR34" s="509"/>
      <c r="BS34" s="509"/>
      <c r="BT34" s="509"/>
      <c r="BU34" s="509"/>
      <c r="BV34" s="2"/>
      <c r="BW34" s="508">
        <f>IF(BY34="","",MAX(C34:D43,U34:V43,AM34:AN43,BE34:BF43)+1)</f>
        <v>19</v>
      </c>
      <c r="BX34" s="508"/>
      <c r="BY34" s="509" t="str">
        <f>IF('各会計、関係団体の財政状況及び健全化判断比率'!B68="","",'各会計、関係団体の財政状況及び健全化判断比率'!B68)</f>
        <v>老人ホーム福寿荘組合</v>
      </c>
      <c r="BZ34" s="509"/>
      <c r="CA34" s="509"/>
      <c r="CB34" s="509"/>
      <c r="CC34" s="509"/>
      <c r="CD34" s="509"/>
      <c r="CE34" s="509"/>
      <c r="CF34" s="509"/>
      <c r="CG34" s="509"/>
      <c r="CH34" s="509"/>
      <c r="CI34" s="509"/>
      <c r="CJ34" s="509"/>
      <c r="CK34" s="509"/>
      <c r="CL34" s="509"/>
      <c r="CM34" s="509"/>
      <c r="CN34" s="2"/>
      <c r="CO34" s="508">
        <f>IF(CQ34="","",MAX(C34:D43,U34:V43,AM34:AN43,BE34:BF43,BW34:BX43)+1)</f>
        <v>25</v>
      </c>
      <c r="CP34" s="508"/>
      <c r="CQ34" s="509" t="str">
        <f>IF('各会計、関係団体の財政状況及び健全化判断比率'!BS7="","",'各会計、関係団体の財政状況及び健全化判断比率'!BS7)</f>
        <v>株式会社コートベール徳島</v>
      </c>
      <c r="CR34" s="509"/>
      <c r="CS34" s="509"/>
      <c r="CT34" s="509"/>
      <c r="CU34" s="509"/>
      <c r="CV34" s="509"/>
      <c r="CW34" s="509"/>
      <c r="CX34" s="509"/>
      <c r="CY34" s="509"/>
      <c r="CZ34" s="509"/>
      <c r="DA34" s="509"/>
      <c r="DB34" s="509"/>
      <c r="DC34" s="509"/>
      <c r="DD34" s="509"/>
      <c r="DE34" s="509"/>
      <c r="DG34" s="510" t="str">
        <f>IF('各会計、関係団体の財政状況及び健全化判断比率'!BR7="","",'各会計、関係団体の財政状況及び健全化判断比率'!BR7)</f>
        <v/>
      </c>
      <c r="DH34" s="510"/>
      <c r="DI34" s="15"/>
    </row>
    <row r="35" spans="1:113" ht="32.25" customHeight="1" x14ac:dyDescent="0.15">
      <c r="A35" s="2"/>
      <c r="B35" s="5"/>
      <c r="C35" s="508">
        <f t="shared" ref="C35:C43" si="0">IF(E35="","",C34+1)</f>
        <v>2</v>
      </c>
      <c r="D35" s="508"/>
      <c r="E35" s="509" t="str">
        <f>IF('各会計、関係団体の財政状況及び健全化判断比率'!B8="","",'各会計、関係団体の財政状況及び健全化判断比率'!B8)</f>
        <v>住宅新築資金等貸付事業会計</v>
      </c>
      <c r="F35" s="509"/>
      <c r="G35" s="509"/>
      <c r="H35" s="509"/>
      <c r="I35" s="509"/>
      <c r="J35" s="509"/>
      <c r="K35" s="509"/>
      <c r="L35" s="509"/>
      <c r="M35" s="509"/>
      <c r="N35" s="509"/>
      <c r="O35" s="509"/>
      <c r="P35" s="509"/>
      <c r="Q35" s="509"/>
      <c r="R35" s="509"/>
      <c r="S35" s="509"/>
      <c r="T35" s="2"/>
      <c r="U35" s="508">
        <f t="shared" ref="U35:U43" si="1">IF(W35="","",U34+1)</f>
        <v>11</v>
      </c>
      <c r="V35" s="508"/>
      <c r="W35" s="509" t="str">
        <f>IF('各会計、関係団体の財政状況及び健全化判断比率'!B29="","",'各会計、関係団体の財政状況及び健全化判断比率'!B29)</f>
        <v>加茂谷診療所事業会計</v>
      </c>
      <c r="X35" s="509"/>
      <c r="Y35" s="509"/>
      <c r="Z35" s="509"/>
      <c r="AA35" s="509"/>
      <c r="AB35" s="509"/>
      <c r="AC35" s="509"/>
      <c r="AD35" s="509"/>
      <c r="AE35" s="509"/>
      <c r="AF35" s="509"/>
      <c r="AG35" s="509"/>
      <c r="AH35" s="509"/>
      <c r="AI35" s="509"/>
      <c r="AJ35" s="509"/>
      <c r="AK35" s="509"/>
      <c r="AL35" s="2"/>
      <c r="AM35" s="508">
        <f t="shared" ref="AM35:AM43" si="2">IF(AO35="","",AM34+1)</f>
        <v>17</v>
      </c>
      <c r="AN35" s="508"/>
      <c r="AO35" s="509" t="str">
        <f>IF('各会計、関係団体の財政状況及び健全化判断比率'!B35="","",'各会計、関係団体の財政状況及び健全化判断比率'!B35)</f>
        <v>阿南市公共下水道事業会計</v>
      </c>
      <c r="AP35" s="509"/>
      <c r="AQ35" s="509"/>
      <c r="AR35" s="509"/>
      <c r="AS35" s="509"/>
      <c r="AT35" s="509"/>
      <c r="AU35" s="509"/>
      <c r="AV35" s="509"/>
      <c r="AW35" s="509"/>
      <c r="AX35" s="509"/>
      <c r="AY35" s="509"/>
      <c r="AZ35" s="509"/>
      <c r="BA35" s="509"/>
      <c r="BB35" s="509"/>
      <c r="BC35" s="509"/>
      <c r="BD35" s="2"/>
      <c r="BE35" s="508" t="str">
        <f t="shared" ref="BE35:BE43" si="3">IF(BG35="","",BE34+1)</f>
        <v/>
      </c>
      <c r="BF35" s="508"/>
      <c r="BG35" s="509"/>
      <c r="BH35" s="509"/>
      <c r="BI35" s="509"/>
      <c r="BJ35" s="509"/>
      <c r="BK35" s="509"/>
      <c r="BL35" s="509"/>
      <c r="BM35" s="509"/>
      <c r="BN35" s="509"/>
      <c r="BO35" s="509"/>
      <c r="BP35" s="509"/>
      <c r="BQ35" s="509"/>
      <c r="BR35" s="509"/>
      <c r="BS35" s="509"/>
      <c r="BT35" s="509"/>
      <c r="BU35" s="509"/>
      <c r="BV35" s="2"/>
      <c r="BW35" s="508">
        <f t="shared" ref="BW35:BW43" si="4">IF(BY35="","",BW34+1)</f>
        <v>20</v>
      </c>
      <c r="BX35" s="508"/>
      <c r="BY35" s="509" t="str">
        <f>IF('各会計、関係団体の財政状況及び健全化判断比率'!B69="","",'各会計、関係団体の財政状況及び健全化判断比率'!B69)</f>
        <v>那賀川北岸地域湛水防除施設組合</v>
      </c>
      <c r="BZ35" s="509"/>
      <c r="CA35" s="509"/>
      <c r="CB35" s="509"/>
      <c r="CC35" s="509"/>
      <c r="CD35" s="509"/>
      <c r="CE35" s="509"/>
      <c r="CF35" s="509"/>
      <c r="CG35" s="509"/>
      <c r="CH35" s="509"/>
      <c r="CI35" s="509"/>
      <c r="CJ35" s="509"/>
      <c r="CK35" s="509"/>
      <c r="CL35" s="509"/>
      <c r="CM35" s="509"/>
      <c r="CN35" s="2"/>
      <c r="CO35" s="508" t="str">
        <f t="shared" ref="CO35:CO43" si="5">IF(CQ35="","",CO34+1)</f>
        <v/>
      </c>
      <c r="CP35" s="508"/>
      <c r="CQ35" s="509" t="str">
        <f>IF('各会計、関係団体の財政状況及び健全化判断比率'!BS8="","",'各会計、関係団体の財政状況及び健全化判断比率'!BS8)</f>
        <v/>
      </c>
      <c r="CR35" s="509"/>
      <c r="CS35" s="509"/>
      <c r="CT35" s="509"/>
      <c r="CU35" s="509"/>
      <c r="CV35" s="509"/>
      <c r="CW35" s="509"/>
      <c r="CX35" s="509"/>
      <c r="CY35" s="509"/>
      <c r="CZ35" s="509"/>
      <c r="DA35" s="509"/>
      <c r="DB35" s="509"/>
      <c r="DC35" s="509"/>
      <c r="DD35" s="509"/>
      <c r="DE35" s="509"/>
      <c r="DG35" s="510" t="str">
        <f>IF('各会計、関係団体の財政状況及び健全化判断比率'!BR8="","",'各会計、関係団体の財政状況及び健全化判断比率'!BR8)</f>
        <v/>
      </c>
      <c r="DH35" s="510"/>
      <c r="DI35" s="15"/>
    </row>
    <row r="36" spans="1:113" ht="32.25" customHeight="1" x14ac:dyDescent="0.15">
      <c r="A36" s="2"/>
      <c r="B36" s="5"/>
      <c r="C36" s="508">
        <f t="shared" si="0"/>
        <v>3</v>
      </c>
      <c r="D36" s="508"/>
      <c r="E36" s="509" t="str">
        <f>IF('各会計、関係団体の財政状況及び健全化判断比率'!B9="","",'各会計、関係団体の財政状況及び健全化判断比率'!B9)</f>
        <v>伊島地区生活排水処理事業会計</v>
      </c>
      <c r="F36" s="509"/>
      <c r="G36" s="509"/>
      <c r="H36" s="509"/>
      <c r="I36" s="509"/>
      <c r="J36" s="509"/>
      <c r="K36" s="509"/>
      <c r="L36" s="509"/>
      <c r="M36" s="509"/>
      <c r="N36" s="509"/>
      <c r="O36" s="509"/>
      <c r="P36" s="509"/>
      <c r="Q36" s="509"/>
      <c r="R36" s="509"/>
      <c r="S36" s="509"/>
      <c r="T36" s="2"/>
      <c r="U36" s="508">
        <f t="shared" si="1"/>
        <v>12</v>
      </c>
      <c r="V36" s="508"/>
      <c r="W36" s="509" t="str">
        <f>IF('各会計、関係団体の財政状況及び健全化判断比率'!B30="","",'各会計、関係団体の財政状況及び健全化判断比率'!B30)</f>
        <v>伊島診療所事業会計</v>
      </c>
      <c r="X36" s="509"/>
      <c r="Y36" s="509"/>
      <c r="Z36" s="509"/>
      <c r="AA36" s="509"/>
      <c r="AB36" s="509"/>
      <c r="AC36" s="509"/>
      <c r="AD36" s="509"/>
      <c r="AE36" s="509"/>
      <c r="AF36" s="509"/>
      <c r="AG36" s="509"/>
      <c r="AH36" s="509"/>
      <c r="AI36" s="509"/>
      <c r="AJ36" s="509"/>
      <c r="AK36" s="509"/>
      <c r="AL36" s="2"/>
      <c r="AM36" s="508" t="str">
        <f t="shared" si="2"/>
        <v/>
      </c>
      <c r="AN36" s="508"/>
      <c r="AO36" s="509"/>
      <c r="AP36" s="509"/>
      <c r="AQ36" s="509"/>
      <c r="AR36" s="509"/>
      <c r="AS36" s="509"/>
      <c r="AT36" s="509"/>
      <c r="AU36" s="509"/>
      <c r="AV36" s="509"/>
      <c r="AW36" s="509"/>
      <c r="AX36" s="509"/>
      <c r="AY36" s="509"/>
      <c r="AZ36" s="509"/>
      <c r="BA36" s="509"/>
      <c r="BB36" s="509"/>
      <c r="BC36" s="509"/>
      <c r="BD36" s="2"/>
      <c r="BE36" s="508" t="str">
        <f t="shared" si="3"/>
        <v/>
      </c>
      <c r="BF36" s="508"/>
      <c r="BG36" s="509"/>
      <c r="BH36" s="509"/>
      <c r="BI36" s="509"/>
      <c r="BJ36" s="509"/>
      <c r="BK36" s="509"/>
      <c r="BL36" s="509"/>
      <c r="BM36" s="509"/>
      <c r="BN36" s="509"/>
      <c r="BO36" s="509"/>
      <c r="BP36" s="509"/>
      <c r="BQ36" s="509"/>
      <c r="BR36" s="509"/>
      <c r="BS36" s="509"/>
      <c r="BT36" s="509"/>
      <c r="BU36" s="509"/>
      <c r="BV36" s="2"/>
      <c r="BW36" s="508">
        <f t="shared" si="4"/>
        <v>21</v>
      </c>
      <c r="BX36" s="508"/>
      <c r="BY36" s="509" t="str">
        <f>IF('各会計、関係団体の財政状況及び健全化判断比率'!B70="","",'各会計、関係団体の財政状況及び健全化判断比率'!B70)</f>
        <v>徳島県市町村総合事務組合(一般会計)</v>
      </c>
      <c r="BZ36" s="509"/>
      <c r="CA36" s="509"/>
      <c r="CB36" s="509"/>
      <c r="CC36" s="509"/>
      <c r="CD36" s="509"/>
      <c r="CE36" s="509"/>
      <c r="CF36" s="509"/>
      <c r="CG36" s="509"/>
      <c r="CH36" s="509"/>
      <c r="CI36" s="509"/>
      <c r="CJ36" s="509"/>
      <c r="CK36" s="509"/>
      <c r="CL36" s="509"/>
      <c r="CM36" s="509"/>
      <c r="CN36" s="2"/>
      <c r="CO36" s="508" t="str">
        <f t="shared" si="5"/>
        <v/>
      </c>
      <c r="CP36" s="508"/>
      <c r="CQ36" s="509" t="str">
        <f>IF('各会計、関係団体の財政状況及び健全化判断比率'!BS9="","",'各会計、関係団体の財政状況及び健全化判断比率'!BS9)</f>
        <v/>
      </c>
      <c r="CR36" s="509"/>
      <c r="CS36" s="509"/>
      <c r="CT36" s="509"/>
      <c r="CU36" s="509"/>
      <c r="CV36" s="509"/>
      <c r="CW36" s="509"/>
      <c r="CX36" s="509"/>
      <c r="CY36" s="509"/>
      <c r="CZ36" s="509"/>
      <c r="DA36" s="509"/>
      <c r="DB36" s="509"/>
      <c r="DC36" s="509"/>
      <c r="DD36" s="509"/>
      <c r="DE36" s="509"/>
      <c r="DG36" s="510" t="str">
        <f>IF('各会計、関係団体の財政状況及び健全化判断比率'!BR9="","",'各会計、関係団体の財政状況及び健全化判断比率'!BR9)</f>
        <v/>
      </c>
      <c r="DH36" s="510"/>
      <c r="DI36" s="15"/>
    </row>
    <row r="37" spans="1:113" ht="32.25" customHeight="1" x14ac:dyDescent="0.15">
      <c r="A37" s="2"/>
      <c r="B37" s="5"/>
      <c r="C37" s="508">
        <f t="shared" si="0"/>
        <v>4</v>
      </c>
      <c r="D37" s="508"/>
      <c r="E37" s="509" t="str">
        <f>IF('各会計、関係団体の財政状況及び健全化判断比率'!B10="","",'各会計、関係団体の財政状況及び健全化判断比率'!B10)</f>
        <v>学校給食事業会計</v>
      </c>
      <c r="F37" s="509"/>
      <c r="G37" s="509"/>
      <c r="H37" s="509"/>
      <c r="I37" s="509"/>
      <c r="J37" s="509"/>
      <c r="K37" s="509"/>
      <c r="L37" s="509"/>
      <c r="M37" s="509"/>
      <c r="N37" s="509"/>
      <c r="O37" s="509"/>
      <c r="P37" s="509"/>
      <c r="Q37" s="509"/>
      <c r="R37" s="509"/>
      <c r="S37" s="509"/>
      <c r="T37" s="2"/>
      <c r="U37" s="508">
        <f t="shared" si="1"/>
        <v>13</v>
      </c>
      <c r="V37" s="508"/>
      <c r="W37" s="509" t="str">
        <f>IF('各会計、関係団体の財政状況及び健全化判断比率'!B31="","",'各会計、関係団体の財政状況及び健全化判断比率'!B31)</f>
        <v>椿診療所事業会計</v>
      </c>
      <c r="X37" s="509"/>
      <c r="Y37" s="509"/>
      <c r="Z37" s="509"/>
      <c r="AA37" s="509"/>
      <c r="AB37" s="509"/>
      <c r="AC37" s="509"/>
      <c r="AD37" s="509"/>
      <c r="AE37" s="509"/>
      <c r="AF37" s="509"/>
      <c r="AG37" s="509"/>
      <c r="AH37" s="509"/>
      <c r="AI37" s="509"/>
      <c r="AJ37" s="509"/>
      <c r="AK37" s="509"/>
      <c r="AL37" s="2"/>
      <c r="AM37" s="508" t="str">
        <f t="shared" si="2"/>
        <v/>
      </c>
      <c r="AN37" s="508"/>
      <c r="AO37" s="509"/>
      <c r="AP37" s="509"/>
      <c r="AQ37" s="509"/>
      <c r="AR37" s="509"/>
      <c r="AS37" s="509"/>
      <c r="AT37" s="509"/>
      <c r="AU37" s="509"/>
      <c r="AV37" s="509"/>
      <c r="AW37" s="509"/>
      <c r="AX37" s="509"/>
      <c r="AY37" s="509"/>
      <c r="AZ37" s="509"/>
      <c r="BA37" s="509"/>
      <c r="BB37" s="509"/>
      <c r="BC37" s="509"/>
      <c r="BD37" s="2"/>
      <c r="BE37" s="508" t="str">
        <f t="shared" si="3"/>
        <v/>
      </c>
      <c r="BF37" s="508"/>
      <c r="BG37" s="509"/>
      <c r="BH37" s="509"/>
      <c r="BI37" s="509"/>
      <c r="BJ37" s="509"/>
      <c r="BK37" s="509"/>
      <c r="BL37" s="509"/>
      <c r="BM37" s="509"/>
      <c r="BN37" s="509"/>
      <c r="BO37" s="509"/>
      <c r="BP37" s="509"/>
      <c r="BQ37" s="509"/>
      <c r="BR37" s="509"/>
      <c r="BS37" s="509"/>
      <c r="BT37" s="509"/>
      <c r="BU37" s="509"/>
      <c r="BV37" s="2"/>
      <c r="BW37" s="508">
        <f t="shared" si="4"/>
        <v>22</v>
      </c>
      <c r="BX37" s="508"/>
      <c r="BY37" s="509" t="str">
        <f>IF('各会計、関係団体の財政状況及び健全化判断比率'!B71="","",'各会計、関係団体の財政状況及び健全化判断比率'!B71)</f>
        <v>徳島県市町村総合事務組合(徳島滞納整理機構特別会計)</v>
      </c>
      <c r="BZ37" s="509"/>
      <c r="CA37" s="509"/>
      <c r="CB37" s="509"/>
      <c r="CC37" s="509"/>
      <c r="CD37" s="509"/>
      <c r="CE37" s="509"/>
      <c r="CF37" s="509"/>
      <c r="CG37" s="509"/>
      <c r="CH37" s="509"/>
      <c r="CI37" s="509"/>
      <c r="CJ37" s="509"/>
      <c r="CK37" s="509"/>
      <c r="CL37" s="509"/>
      <c r="CM37" s="509"/>
      <c r="CN37" s="2"/>
      <c r="CO37" s="508" t="str">
        <f t="shared" si="5"/>
        <v/>
      </c>
      <c r="CP37" s="508"/>
      <c r="CQ37" s="509" t="str">
        <f>IF('各会計、関係団体の財政状況及び健全化判断比率'!BS10="","",'各会計、関係団体の財政状況及び健全化判断比率'!BS10)</f>
        <v/>
      </c>
      <c r="CR37" s="509"/>
      <c r="CS37" s="509"/>
      <c r="CT37" s="509"/>
      <c r="CU37" s="509"/>
      <c r="CV37" s="509"/>
      <c r="CW37" s="509"/>
      <c r="CX37" s="509"/>
      <c r="CY37" s="509"/>
      <c r="CZ37" s="509"/>
      <c r="DA37" s="509"/>
      <c r="DB37" s="509"/>
      <c r="DC37" s="509"/>
      <c r="DD37" s="509"/>
      <c r="DE37" s="509"/>
      <c r="DG37" s="510" t="str">
        <f>IF('各会計、関係団体の財政状況及び健全化判断比率'!BR10="","",'各会計、関係団体の財政状況及び健全化判断比率'!BR10)</f>
        <v/>
      </c>
      <c r="DH37" s="510"/>
      <c r="DI37" s="15"/>
    </row>
    <row r="38" spans="1:113" ht="32.25" customHeight="1" x14ac:dyDescent="0.15">
      <c r="A38" s="2"/>
      <c r="B38" s="5"/>
      <c r="C38" s="508">
        <f t="shared" si="0"/>
        <v>5</v>
      </c>
      <c r="D38" s="508"/>
      <c r="E38" s="509" t="str">
        <f>IF('各会計、関係団体の財政状況及び健全化判断比率'!B11="","",'各会計、関係団体の財政状況及び健全化判断比率'!B11)</f>
        <v>奨学資金貸付事業会計</v>
      </c>
      <c r="F38" s="509"/>
      <c r="G38" s="509"/>
      <c r="H38" s="509"/>
      <c r="I38" s="509"/>
      <c r="J38" s="509"/>
      <c r="K38" s="509"/>
      <c r="L38" s="509"/>
      <c r="M38" s="509"/>
      <c r="N38" s="509"/>
      <c r="O38" s="509"/>
      <c r="P38" s="509"/>
      <c r="Q38" s="509"/>
      <c r="R38" s="509"/>
      <c r="S38" s="509"/>
      <c r="T38" s="2"/>
      <c r="U38" s="508">
        <f t="shared" si="1"/>
        <v>14</v>
      </c>
      <c r="V38" s="508"/>
      <c r="W38" s="509" t="str">
        <f>IF('各会計、関係団体の財政状況及び健全化判断比率'!B32="","",'各会計、関係団体の財政状況及び健全化判断比率'!B32)</f>
        <v>介護保険事業会計</v>
      </c>
      <c r="X38" s="509"/>
      <c r="Y38" s="509"/>
      <c r="Z38" s="509"/>
      <c r="AA38" s="509"/>
      <c r="AB38" s="509"/>
      <c r="AC38" s="509"/>
      <c r="AD38" s="509"/>
      <c r="AE38" s="509"/>
      <c r="AF38" s="509"/>
      <c r="AG38" s="509"/>
      <c r="AH38" s="509"/>
      <c r="AI38" s="509"/>
      <c r="AJ38" s="509"/>
      <c r="AK38" s="509"/>
      <c r="AL38" s="2"/>
      <c r="AM38" s="508" t="str">
        <f t="shared" si="2"/>
        <v/>
      </c>
      <c r="AN38" s="508"/>
      <c r="AO38" s="509"/>
      <c r="AP38" s="509"/>
      <c r="AQ38" s="509"/>
      <c r="AR38" s="509"/>
      <c r="AS38" s="509"/>
      <c r="AT38" s="509"/>
      <c r="AU38" s="509"/>
      <c r="AV38" s="509"/>
      <c r="AW38" s="509"/>
      <c r="AX38" s="509"/>
      <c r="AY38" s="509"/>
      <c r="AZ38" s="509"/>
      <c r="BA38" s="509"/>
      <c r="BB38" s="509"/>
      <c r="BC38" s="509"/>
      <c r="BD38" s="2"/>
      <c r="BE38" s="508" t="str">
        <f t="shared" si="3"/>
        <v/>
      </c>
      <c r="BF38" s="508"/>
      <c r="BG38" s="509"/>
      <c r="BH38" s="509"/>
      <c r="BI38" s="509"/>
      <c r="BJ38" s="509"/>
      <c r="BK38" s="509"/>
      <c r="BL38" s="509"/>
      <c r="BM38" s="509"/>
      <c r="BN38" s="509"/>
      <c r="BO38" s="509"/>
      <c r="BP38" s="509"/>
      <c r="BQ38" s="509"/>
      <c r="BR38" s="509"/>
      <c r="BS38" s="509"/>
      <c r="BT38" s="509"/>
      <c r="BU38" s="509"/>
      <c r="BV38" s="2"/>
      <c r="BW38" s="508">
        <f t="shared" si="4"/>
        <v>23</v>
      </c>
      <c r="BX38" s="508"/>
      <c r="BY38" s="509" t="str">
        <f>IF('各会計、関係団体の財政状況及び健全化判断比率'!B72="","",'各会計、関係団体の財政状況及び健全化判断比率'!B72)</f>
        <v>徳島県後期高齢者医療広域連合(一般会計)</v>
      </c>
      <c r="BZ38" s="509"/>
      <c r="CA38" s="509"/>
      <c r="CB38" s="509"/>
      <c r="CC38" s="509"/>
      <c r="CD38" s="509"/>
      <c r="CE38" s="509"/>
      <c r="CF38" s="509"/>
      <c r="CG38" s="509"/>
      <c r="CH38" s="509"/>
      <c r="CI38" s="509"/>
      <c r="CJ38" s="509"/>
      <c r="CK38" s="509"/>
      <c r="CL38" s="509"/>
      <c r="CM38" s="509"/>
      <c r="CN38" s="2"/>
      <c r="CO38" s="508" t="str">
        <f t="shared" si="5"/>
        <v/>
      </c>
      <c r="CP38" s="508"/>
      <c r="CQ38" s="509" t="str">
        <f>IF('各会計、関係団体の財政状況及び健全化判断比率'!BS11="","",'各会計、関係団体の財政状況及び健全化判断比率'!BS11)</f>
        <v/>
      </c>
      <c r="CR38" s="509"/>
      <c r="CS38" s="509"/>
      <c r="CT38" s="509"/>
      <c r="CU38" s="509"/>
      <c r="CV38" s="509"/>
      <c r="CW38" s="509"/>
      <c r="CX38" s="509"/>
      <c r="CY38" s="509"/>
      <c r="CZ38" s="509"/>
      <c r="DA38" s="509"/>
      <c r="DB38" s="509"/>
      <c r="DC38" s="509"/>
      <c r="DD38" s="509"/>
      <c r="DE38" s="509"/>
      <c r="DG38" s="510" t="str">
        <f>IF('各会計、関係団体の財政状況及び健全化判断比率'!BR11="","",'各会計、関係団体の財政状況及び健全化判断比率'!BR11)</f>
        <v/>
      </c>
      <c r="DH38" s="510"/>
      <c r="DI38" s="15"/>
    </row>
    <row r="39" spans="1:113" ht="32.25" customHeight="1" x14ac:dyDescent="0.15">
      <c r="A39" s="2"/>
      <c r="B39" s="5"/>
      <c r="C39" s="508">
        <f t="shared" si="0"/>
        <v>6</v>
      </c>
      <c r="D39" s="508"/>
      <c r="E39" s="509" t="str">
        <f>IF('各会計、関係団体の財政状況及び健全化判断比率'!B12="","",'各会計、関係団体の財政状況及び健全化判断比率'!B12)</f>
        <v>春日野地域下水道事業会計</v>
      </c>
      <c r="F39" s="509"/>
      <c r="G39" s="509"/>
      <c r="H39" s="509"/>
      <c r="I39" s="509"/>
      <c r="J39" s="509"/>
      <c r="K39" s="509"/>
      <c r="L39" s="509"/>
      <c r="M39" s="509"/>
      <c r="N39" s="509"/>
      <c r="O39" s="509"/>
      <c r="P39" s="509"/>
      <c r="Q39" s="509"/>
      <c r="R39" s="509"/>
      <c r="S39" s="509"/>
      <c r="T39" s="2"/>
      <c r="U39" s="508">
        <f t="shared" si="1"/>
        <v>15</v>
      </c>
      <c r="V39" s="508"/>
      <c r="W39" s="509" t="str">
        <f>IF('各会計、関係団体の財政状況及び健全化判断比率'!B33="","",'各会計、関係団体の財政状況及び健全化判断比率'!B33)</f>
        <v>後期高齢者医療会計</v>
      </c>
      <c r="X39" s="509"/>
      <c r="Y39" s="509"/>
      <c r="Z39" s="509"/>
      <c r="AA39" s="509"/>
      <c r="AB39" s="509"/>
      <c r="AC39" s="509"/>
      <c r="AD39" s="509"/>
      <c r="AE39" s="509"/>
      <c r="AF39" s="509"/>
      <c r="AG39" s="509"/>
      <c r="AH39" s="509"/>
      <c r="AI39" s="509"/>
      <c r="AJ39" s="509"/>
      <c r="AK39" s="509"/>
      <c r="AL39" s="2"/>
      <c r="AM39" s="508" t="str">
        <f t="shared" si="2"/>
        <v/>
      </c>
      <c r="AN39" s="508"/>
      <c r="AO39" s="509"/>
      <c r="AP39" s="509"/>
      <c r="AQ39" s="509"/>
      <c r="AR39" s="509"/>
      <c r="AS39" s="509"/>
      <c r="AT39" s="509"/>
      <c r="AU39" s="509"/>
      <c r="AV39" s="509"/>
      <c r="AW39" s="509"/>
      <c r="AX39" s="509"/>
      <c r="AY39" s="509"/>
      <c r="AZ39" s="509"/>
      <c r="BA39" s="509"/>
      <c r="BB39" s="509"/>
      <c r="BC39" s="509"/>
      <c r="BD39" s="2"/>
      <c r="BE39" s="508" t="str">
        <f t="shared" si="3"/>
        <v/>
      </c>
      <c r="BF39" s="508"/>
      <c r="BG39" s="509"/>
      <c r="BH39" s="509"/>
      <c r="BI39" s="509"/>
      <c r="BJ39" s="509"/>
      <c r="BK39" s="509"/>
      <c r="BL39" s="509"/>
      <c r="BM39" s="509"/>
      <c r="BN39" s="509"/>
      <c r="BO39" s="509"/>
      <c r="BP39" s="509"/>
      <c r="BQ39" s="509"/>
      <c r="BR39" s="509"/>
      <c r="BS39" s="509"/>
      <c r="BT39" s="509"/>
      <c r="BU39" s="509"/>
      <c r="BV39" s="2"/>
      <c r="BW39" s="508">
        <f t="shared" si="4"/>
        <v>24</v>
      </c>
      <c r="BX39" s="508"/>
      <c r="BY39" s="509" t="str">
        <f>IF('各会計、関係団体の財政状況及び健全化判断比率'!B73="","",'各会計、関係団体の財政状況及び健全化判断比率'!B73)</f>
        <v>徳島県後期高齢者広域連合(後期高齢者医療事業会計)</v>
      </c>
      <c r="BZ39" s="509"/>
      <c r="CA39" s="509"/>
      <c r="CB39" s="509"/>
      <c r="CC39" s="509"/>
      <c r="CD39" s="509"/>
      <c r="CE39" s="509"/>
      <c r="CF39" s="509"/>
      <c r="CG39" s="509"/>
      <c r="CH39" s="509"/>
      <c r="CI39" s="509"/>
      <c r="CJ39" s="509"/>
      <c r="CK39" s="509"/>
      <c r="CL39" s="509"/>
      <c r="CM39" s="509"/>
      <c r="CN39" s="2"/>
      <c r="CO39" s="508" t="str">
        <f t="shared" si="5"/>
        <v/>
      </c>
      <c r="CP39" s="508"/>
      <c r="CQ39" s="509" t="str">
        <f>IF('各会計、関係団体の財政状況及び健全化判断比率'!BS12="","",'各会計、関係団体の財政状況及び健全化判断比率'!BS12)</f>
        <v/>
      </c>
      <c r="CR39" s="509"/>
      <c r="CS39" s="509"/>
      <c r="CT39" s="509"/>
      <c r="CU39" s="509"/>
      <c r="CV39" s="509"/>
      <c r="CW39" s="509"/>
      <c r="CX39" s="509"/>
      <c r="CY39" s="509"/>
      <c r="CZ39" s="509"/>
      <c r="DA39" s="509"/>
      <c r="DB39" s="509"/>
      <c r="DC39" s="509"/>
      <c r="DD39" s="509"/>
      <c r="DE39" s="509"/>
      <c r="DG39" s="510" t="str">
        <f>IF('各会計、関係団体の財政状況及び健全化判断比率'!BR12="","",'各会計、関係団体の財政状況及び健全化判断比率'!BR12)</f>
        <v/>
      </c>
      <c r="DH39" s="510"/>
      <c r="DI39" s="15"/>
    </row>
    <row r="40" spans="1:113" ht="32.25" customHeight="1" x14ac:dyDescent="0.15">
      <c r="A40" s="2"/>
      <c r="B40" s="5"/>
      <c r="C40" s="508">
        <f t="shared" si="0"/>
        <v>7</v>
      </c>
      <c r="D40" s="508"/>
      <c r="E40" s="509" t="str">
        <f>IF('各会計、関係団体の財政状況及び健全化判断比率'!B13="","",'各会計、関係団体の財政状況及び健全化判断比率'!B13)</f>
        <v>豊香野地区生活排水処理事業会計</v>
      </c>
      <c r="F40" s="509"/>
      <c r="G40" s="509"/>
      <c r="H40" s="509"/>
      <c r="I40" s="509"/>
      <c r="J40" s="509"/>
      <c r="K40" s="509"/>
      <c r="L40" s="509"/>
      <c r="M40" s="509"/>
      <c r="N40" s="509"/>
      <c r="O40" s="509"/>
      <c r="P40" s="509"/>
      <c r="Q40" s="509"/>
      <c r="R40" s="509"/>
      <c r="S40" s="509"/>
      <c r="T40" s="2"/>
      <c r="U40" s="508" t="str">
        <f t="shared" si="1"/>
        <v/>
      </c>
      <c r="V40" s="508"/>
      <c r="W40" s="509"/>
      <c r="X40" s="509"/>
      <c r="Y40" s="509"/>
      <c r="Z40" s="509"/>
      <c r="AA40" s="509"/>
      <c r="AB40" s="509"/>
      <c r="AC40" s="509"/>
      <c r="AD40" s="509"/>
      <c r="AE40" s="509"/>
      <c r="AF40" s="509"/>
      <c r="AG40" s="509"/>
      <c r="AH40" s="509"/>
      <c r="AI40" s="509"/>
      <c r="AJ40" s="509"/>
      <c r="AK40" s="509"/>
      <c r="AL40" s="2"/>
      <c r="AM40" s="508" t="str">
        <f t="shared" si="2"/>
        <v/>
      </c>
      <c r="AN40" s="508"/>
      <c r="AO40" s="509"/>
      <c r="AP40" s="509"/>
      <c r="AQ40" s="509"/>
      <c r="AR40" s="509"/>
      <c r="AS40" s="509"/>
      <c r="AT40" s="509"/>
      <c r="AU40" s="509"/>
      <c r="AV40" s="509"/>
      <c r="AW40" s="509"/>
      <c r="AX40" s="509"/>
      <c r="AY40" s="509"/>
      <c r="AZ40" s="509"/>
      <c r="BA40" s="509"/>
      <c r="BB40" s="509"/>
      <c r="BC40" s="509"/>
      <c r="BD40" s="2"/>
      <c r="BE40" s="508" t="str">
        <f t="shared" si="3"/>
        <v/>
      </c>
      <c r="BF40" s="508"/>
      <c r="BG40" s="509"/>
      <c r="BH40" s="509"/>
      <c r="BI40" s="509"/>
      <c r="BJ40" s="509"/>
      <c r="BK40" s="509"/>
      <c r="BL40" s="509"/>
      <c r="BM40" s="509"/>
      <c r="BN40" s="509"/>
      <c r="BO40" s="509"/>
      <c r="BP40" s="509"/>
      <c r="BQ40" s="509"/>
      <c r="BR40" s="509"/>
      <c r="BS40" s="509"/>
      <c r="BT40" s="509"/>
      <c r="BU40" s="509"/>
      <c r="BV40" s="2"/>
      <c r="BW40" s="508" t="str">
        <f t="shared" si="4"/>
        <v/>
      </c>
      <c r="BX40" s="508"/>
      <c r="BY40" s="509" t="str">
        <f>IF('各会計、関係団体の財政状況及び健全化判断比率'!B74="","",'各会計、関係団体の財政状況及び健全化判断比率'!B74)</f>
        <v/>
      </c>
      <c r="BZ40" s="509"/>
      <c r="CA40" s="509"/>
      <c r="CB40" s="509"/>
      <c r="CC40" s="509"/>
      <c r="CD40" s="509"/>
      <c r="CE40" s="509"/>
      <c r="CF40" s="509"/>
      <c r="CG40" s="509"/>
      <c r="CH40" s="509"/>
      <c r="CI40" s="509"/>
      <c r="CJ40" s="509"/>
      <c r="CK40" s="509"/>
      <c r="CL40" s="509"/>
      <c r="CM40" s="509"/>
      <c r="CN40" s="2"/>
      <c r="CO40" s="508" t="str">
        <f t="shared" si="5"/>
        <v/>
      </c>
      <c r="CP40" s="508"/>
      <c r="CQ40" s="509" t="str">
        <f>IF('各会計、関係団体の財政状況及び健全化判断比率'!BS13="","",'各会計、関係団体の財政状況及び健全化判断比率'!BS13)</f>
        <v/>
      </c>
      <c r="CR40" s="509"/>
      <c r="CS40" s="509"/>
      <c r="CT40" s="509"/>
      <c r="CU40" s="509"/>
      <c r="CV40" s="509"/>
      <c r="CW40" s="509"/>
      <c r="CX40" s="509"/>
      <c r="CY40" s="509"/>
      <c r="CZ40" s="509"/>
      <c r="DA40" s="509"/>
      <c r="DB40" s="509"/>
      <c r="DC40" s="509"/>
      <c r="DD40" s="509"/>
      <c r="DE40" s="509"/>
      <c r="DG40" s="510" t="str">
        <f>IF('各会計、関係団体の財政状況及び健全化判断比率'!BR13="","",'各会計、関係団体の財政状況及び健全化判断比率'!BR13)</f>
        <v/>
      </c>
      <c r="DH40" s="510"/>
      <c r="DI40" s="15"/>
    </row>
    <row r="41" spans="1:113" ht="32.25" customHeight="1" x14ac:dyDescent="0.15">
      <c r="A41" s="2"/>
      <c r="B41" s="5"/>
      <c r="C41" s="508">
        <f t="shared" si="0"/>
        <v>8</v>
      </c>
      <c r="D41" s="508"/>
      <c r="E41" s="509" t="str">
        <f>IF('各会計、関係団体の財政状況及び健全化判断比率'!B14="","",'各会計、関係団体の財政状況及び健全化判断比率'!B14)</f>
        <v>西春日野生活排水処理事業会計</v>
      </c>
      <c r="F41" s="509"/>
      <c r="G41" s="509"/>
      <c r="H41" s="509"/>
      <c r="I41" s="509"/>
      <c r="J41" s="509"/>
      <c r="K41" s="509"/>
      <c r="L41" s="509"/>
      <c r="M41" s="509"/>
      <c r="N41" s="509"/>
      <c r="O41" s="509"/>
      <c r="P41" s="509"/>
      <c r="Q41" s="509"/>
      <c r="R41" s="509"/>
      <c r="S41" s="509"/>
      <c r="T41" s="2"/>
      <c r="U41" s="508" t="str">
        <f t="shared" si="1"/>
        <v/>
      </c>
      <c r="V41" s="508"/>
      <c r="W41" s="509"/>
      <c r="X41" s="509"/>
      <c r="Y41" s="509"/>
      <c r="Z41" s="509"/>
      <c r="AA41" s="509"/>
      <c r="AB41" s="509"/>
      <c r="AC41" s="509"/>
      <c r="AD41" s="509"/>
      <c r="AE41" s="509"/>
      <c r="AF41" s="509"/>
      <c r="AG41" s="509"/>
      <c r="AH41" s="509"/>
      <c r="AI41" s="509"/>
      <c r="AJ41" s="509"/>
      <c r="AK41" s="509"/>
      <c r="AL41" s="2"/>
      <c r="AM41" s="508" t="str">
        <f t="shared" si="2"/>
        <v/>
      </c>
      <c r="AN41" s="508"/>
      <c r="AO41" s="509"/>
      <c r="AP41" s="509"/>
      <c r="AQ41" s="509"/>
      <c r="AR41" s="509"/>
      <c r="AS41" s="509"/>
      <c r="AT41" s="509"/>
      <c r="AU41" s="509"/>
      <c r="AV41" s="509"/>
      <c r="AW41" s="509"/>
      <c r="AX41" s="509"/>
      <c r="AY41" s="509"/>
      <c r="AZ41" s="509"/>
      <c r="BA41" s="509"/>
      <c r="BB41" s="509"/>
      <c r="BC41" s="509"/>
      <c r="BD41" s="2"/>
      <c r="BE41" s="508" t="str">
        <f t="shared" si="3"/>
        <v/>
      </c>
      <c r="BF41" s="508"/>
      <c r="BG41" s="509"/>
      <c r="BH41" s="509"/>
      <c r="BI41" s="509"/>
      <c r="BJ41" s="509"/>
      <c r="BK41" s="509"/>
      <c r="BL41" s="509"/>
      <c r="BM41" s="509"/>
      <c r="BN41" s="509"/>
      <c r="BO41" s="509"/>
      <c r="BP41" s="509"/>
      <c r="BQ41" s="509"/>
      <c r="BR41" s="509"/>
      <c r="BS41" s="509"/>
      <c r="BT41" s="509"/>
      <c r="BU41" s="509"/>
      <c r="BV41" s="2"/>
      <c r="BW41" s="508" t="str">
        <f t="shared" si="4"/>
        <v/>
      </c>
      <c r="BX41" s="508"/>
      <c r="BY41" s="509" t="str">
        <f>IF('各会計、関係団体の財政状況及び健全化判断比率'!B75="","",'各会計、関係団体の財政状況及び健全化判断比率'!B75)</f>
        <v/>
      </c>
      <c r="BZ41" s="509"/>
      <c r="CA41" s="509"/>
      <c r="CB41" s="509"/>
      <c r="CC41" s="509"/>
      <c r="CD41" s="509"/>
      <c r="CE41" s="509"/>
      <c r="CF41" s="509"/>
      <c r="CG41" s="509"/>
      <c r="CH41" s="509"/>
      <c r="CI41" s="509"/>
      <c r="CJ41" s="509"/>
      <c r="CK41" s="509"/>
      <c r="CL41" s="509"/>
      <c r="CM41" s="509"/>
      <c r="CN41" s="2"/>
      <c r="CO41" s="508" t="str">
        <f t="shared" si="5"/>
        <v/>
      </c>
      <c r="CP41" s="508"/>
      <c r="CQ41" s="509" t="str">
        <f>IF('各会計、関係団体の財政状況及び健全化判断比率'!BS14="","",'各会計、関係団体の財政状況及び健全化判断比率'!BS14)</f>
        <v/>
      </c>
      <c r="CR41" s="509"/>
      <c r="CS41" s="509"/>
      <c r="CT41" s="509"/>
      <c r="CU41" s="509"/>
      <c r="CV41" s="509"/>
      <c r="CW41" s="509"/>
      <c r="CX41" s="509"/>
      <c r="CY41" s="509"/>
      <c r="CZ41" s="509"/>
      <c r="DA41" s="509"/>
      <c r="DB41" s="509"/>
      <c r="DC41" s="509"/>
      <c r="DD41" s="509"/>
      <c r="DE41" s="509"/>
      <c r="DG41" s="510" t="str">
        <f>IF('各会計、関係団体の財政状況及び健全化判断比率'!BR14="","",'各会計、関係団体の財政状況及び健全化判断比率'!BR14)</f>
        <v/>
      </c>
      <c r="DH41" s="510"/>
      <c r="DI41" s="15"/>
    </row>
    <row r="42" spans="1:113" ht="32.25" customHeight="1" x14ac:dyDescent="0.15">
      <c r="B42" s="5"/>
      <c r="C42" s="508">
        <f t="shared" si="0"/>
        <v>9</v>
      </c>
      <c r="D42" s="508"/>
      <c r="E42" s="509" t="str">
        <f>IF('各会計、関係団体の財政状況及び健全化判断比率'!B15="","",'各会計、関係団体の財政状況及び健全化判断比率'!B15)</f>
        <v>夜間休日診療所事業会計</v>
      </c>
      <c r="F42" s="509"/>
      <c r="G42" s="509"/>
      <c r="H42" s="509"/>
      <c r="I42" s="509"/>
      <c r="J42" s="509"/>
      <c r="K42" s="509"/>
      <c r="L42" s="509"/>
      <c r="M42" s="509"/>
      <c r="N42" s="509"/>
      <c r="O42" s="509"/>
      <c r="P42" s="509"/>
      <c r="Q42" s="509"/>
      <c r="R42" s="509"/>
      <c r="S42" s="509"/>
      <c r="T42" s="2"/>
      <c r="U42" s="508" t="str">
        <f t="shared" si="1"/>
        <v/>
      </c>
      <c r="V42" s="508"/>
      <c r="W42" s="509"/>
      <c r="X42" s="509"/>
      <c r="Y42" s="509"/>
      <c r="Z42" s="509"/>
      <c r="AA42" s="509"/>
      <c r="AB42" s="509"/>
      <c r="AC42" s="509"/>
      <c r="AD42" s="509"/>
      <c r="AE42" s="509"/>
      <c r="AF42" s="509"/>
      <c r="AG42" s="509"/>
      <c r="AH42" s="509"/>
      <c r="AI42" s="509"/>
      <c r="AJ42" s="509"/>
      <c r="AK42" s="509"/>
      <c r="AL42" s="2"/>
      <c r="AM42" s="508" t="str">
        <f t="shared" si="2"/>
        <v/>
      </c>
      <c r="AN42" s="508"/>
      <c r="AO42" s="509"/>
      <c r="AP42" s="509"/>
      <c r="AQ42" s="509"/>
      <c r="AR42" s="509"/>
      <c r="AS42" s="509"/>
      <c r="AT42" s="509"/>
      <c r="AU42" s="509"/>
      <c r="AV42" s="509"/>
      <c r="AW42" s="509"/>
      <c r="AX42" s="509"/>
      <c r="AY42" s="509"/>
      <c r="AZ42" s="509"/>
      <c r="BA42" s="509"/>
      <c r="BB42" s="509"/>
      <c r="BC42" s="509"/>
      <c r="BD42" s="2"/>
      <c r="BE42" s="508" t="str">
        <f t="shared" si="3"/>
        <v/>
      </c>
      <c r="BF42" s="508"/>
      <c r="BG42" s="509"/>
      <c r="BH42" s="509"/>
      <c r="BI42" s="509"/>
      <c r="BJ42" s="509"/>
      <c r="BK42" s="509"/>
      <c r="BL42" s="509"/>
      <c r="BM42" s="509"/>
      <c r="BN42" s="509"/>
      <c r="BO42" s="509"/>
      <c r="BP42" s="509"/>
      <c r="BQ42" s="509"/>
      <c r="BR42" s="509"/>
      <c r="BS42" s="509"/>
      <c r="BT42" s="509"/>
      <c r="BU42" s="509"/>
      <c r="BV42" s="2"/>
      <c r="BW42" s="508" t="str">
        <f t="shared" si="4"/>
        <v/>
      </c>
      <c r="BX42" s="508"/>
      <c r="BY42" s="509" t="str">
        <f>IF('各会計、関係団体の財政状況及び健全化判断比率'!B76="","",'各会計、関係団体の財政状況及び健全化判断比率'!B76)</f>
        <v/>
      </c>
      <c r="BZ42" s="509"/>
      <c r="CA42" s="509"/>
      <c r="CB42" s="509"/>
      <c r="CC42" s="509"/>
      <c r="CD42" s="509"/>
      <c r="CE42" s="509"/>
      <c r="CF42" s="509"/>
      <c r="CG42" s="509"/>
      <c r="CH42" s="509"/>
      <c r="CI42" s="509"/>
      <c r="CJ42" s="509"/>
      <c r="CK42" s="509"/>
      <c r="CL42" s="509"/>
      <c r="CM42" s="509"/>
      <c r="CN42" s="2"/>
      <c r="CO42" s="508" t="str">
        <f t="shared" si="5"/>
        <v/>
      </c>
      <c r="CP42" s="508"/>
      <c r="CQ42" s="509" t="str">
        <f>IF('各会計、関係団体の財政状況及び健全化判断比率'!BS15="","",'各会計、関係団体の財政状況及び健全化判断比率'!BS15)</f>
        <v/>
      </c>
      <c r="CR42" s="509"/>
      <c r="CS42" s="509"/>
      <c r="CT42" s="509"/>
      <c r="CU42" s="509"/>
      <c r="CV42" s="509"/>
      <c r="CW42" s="509"/>
      <c r="CX42" s="509"/>
      <c r="CY42" s="509"/>
      <c r="CZ42" s="509"/>
      <c r="DA42" s="509"/>
      <c r="DB42" s="509"/>
      <c r="DC42" s="509"/>
      <c r="DD42" s="509"/>
      <c r="DE42" s="509"/>
      <c r="DG42" s="510" t="str">
        <f>IF('各会計、関係団体の財政状況及び健全化判断比率'!BR15="","",'各会計、関係団体の財政状況及び健全化判断比率'!BR15)</f>
        <v/>
      </c>
      <c r="DH42" s="510"/>
      <c r="DI42" s="15"/>
    </row>
    <row r="43" spans="1:113" ht="32.25" customHeight="1" x14ac:dyDescent="0.15">
      <c r="B43" s="5"/>
      <c r="C43" s="508" t="str">
        <f t="shared" si="0"/>
        <v/>
      </c>
      <c r="D43" s="508"/>
      <c r="E43" s="509" t="str">
        <f>IF('各会計、関係団体の財政状況及び健全化判断比率'!B16="","",'各会計、関係団体の財政状況及び健全化判断比率'!B16)</f>
        <v/>
      </c>
      <c r="F43" s="509"/>
      <c r="G43" s="509"/>
      <c r="H43" s="509"/>
      <c r="I43" s="509"/>
      <c r="J43" s="509"/>
      <c r="K43" s="509"/>
      <c r="L43" s="509"/>
      <c r="M43" s="509"/>
      <c r="N43" s="509"/>
      <c r="O43" s="509"/>
      <c r="P43" s="509"/>
      <c r="Q43" s="509"/>
      <c r="R43" s="509"/>
      <c r="S43" s="509"/>
      <c r="T43" s="2"/>
      <c r="U43" s="508" t="str">
        <f t="shared" si="1"/>
        <v/>
      </c>
      <c r="V43" s="508"/>
      <c r="W43" s="509"/>
      <c r="X43" s="509"/>
      <c r="Y43" s="509"/>
      <c r="Z43" s="509"/>
      <c r="AA43" s="509"/>
      <c r="AB43" s="509"/>
      <c r="AC43" s="509"/>
      <c r="AD43" s="509"/>
      <c r="AE43" s="509"/>
      <c r="AF43" s="509"/>
      <c r="AG43" s="509"/>
      <c r="AH43" s="509"/>
      <c r="AI43" s="509"/>
      <c r="AJ43" s="509"/>
      <c r="AK43" s="509"/>
      <c r="AL43" s="2"/>
      <c r="AM43" s="508" t="str">
        <f t="shared" si="2"/>
        <v/>
      </c>
      <c r="AN43" s="508"/>
      <c r="AO43" s="509"/>
      <c r="AP43" s="509"/>
      <c r="AQ43" s="509"/>
      <c r="AR43" s="509"/>
      <c r="AS43" s="509"/>
      <c r="AT43" s="509"/>
      <c r="AU43" s="509"/>
      <c r="AV43" s="509"/>
      <c r="AW43" s="509"/>
      <c r="AX43" s="509"/>
      <c r="AY43" s="509"/>
      <c r="AZ43" s="509"/>
      <c r="BA43" s="509"/>
      <c r="BB43" s="509"/>
      <c r="BC43" s="509"/>
      <c r="BD43" s="2"/>
      <c r="BE43" s="508" t="str">
        <f t="shared" si="3"/>
        <v/>
      </c>
      <c r="BF43" s="508"/>
      <c r="BG43" s="509"/>
      <c r="BH43" s="509"/>
      <c r="BI43" s="509"/>
      <c r="BJ43" s="509"/>
      <c r="BK43" s="509"/>
      <c r="BL43" s="509"/>
      <c r="BM43" s="509"/>
      <c r="BN43" s="509"/>
      <c r="BO43" s="509"/>
      <c r="BP43" s="509"/>
      <c r="BQ43" s="509"/>
      <c r="BR43" s="509"/>
      <c r="BS43" s="509"/>
      <c r="BT43" s="509"/>
      <c r="BU43" s="509"/>
      <c r="BV43" s="2"/>
      <c r="BW43" s="508" t="str">
        <f t="shared" si="4"/>
        <v/>
      </c>
      <c r="BX43" s="508"/>
      <c r="BY43" s="509" t="str">
        <f>IF('各会計、関係団体の財政状況及び健全化判断比率'!B77="","",'各会計、関係団体の財政状況及び健全化判断比率'!B77)</f>
        <v/>
      </c>
      <c r="BZ43" s="509"/>
      <c r="CA43" s="509"/>
      <c r="CB43" s="509"/>
      <c r="CC43" s="509"/>
      <c r="CD43" s="509"/>
      <c r="CE43" s="509"/>
      <c r="CF43" s="509"/>
      <c r="CG43" s="509"/>
      <c r="CH43" s="509"/>
      <c r="CI43" s="509"/>
      <c r="CJ43" s="509"/>
      <c r="CK43" s="509"/>
      <c r="CL43" s="509"/>
      <c r="CM43" s="509"/>
      <c r="CN43" s="2"/>
      <c r="CO43" s="508" t="str">
        <f t="shared" si="5"/>
        <v/>
      </c>
      <c r="CP43" s="508"/>
      <c r="CQ43" s="509" t="str">
        <f>IF('各会計、関係団体の財政状況及び健全化判断比率'!BS16="","",'各会計、関係団体の財政状況及び健全化判断比率'!BS16)</f>
        <v/>
      </c>
      <c r="CR43" s="509"/>
      <c r="CS43" s="509"/>
      <c r="CT43" s="509"/>
      <c r="CU43" s="509"/>
      <c r="CV43" s="509"/>
      <c r="CW43" s="509"/>
      <c r="CX43" s="509"/>
      <c r="CY43" s="509"/>
      <c r="CZ43" s="509"/>
      <c r="DA43" s="509"/>
      <c r="DB43" s="509"/>
      <c r="DC43" s="509"/>
      <c r="DD43" s="509"/>
      <c r="DE43" s="509"/>
      <c r="DG43" s="510" t="str">
        <f>IF('各会計、関係団体の財政状況及び健全化判断比率'!BR16="","",'各会計、関係団体の財政状況及び健全化判断比率'!BR16)</f>
        <v/>
      </c>
      <c r="DH43" s="510"/>
      <c r="DI43" s="15"/>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2"/>
    </row>
    <row r="45" spans="1:113" x14ac:dyDescent="0.15"/>
    <row r="46" spans="1:113" x14ac:dyDescent="0.15">
      <c r="B46" s="1" t="s">
        <v>119</v>
      </c>
      <c r="E46" s="511" t="s">
        <v>255</v>
      </c>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1"/>
      <c r="AY46" s="511"/>
      <c r="AZ46" s="511"/>
      <c r="BA46" s="511"/>
      <c r="BB46" s="511"/>
      <c r="BC46" s="511"/>
      <c r="BD46" s="511"/>
      <c r="BE46" s="511"/>
      <c r="BF46" s="511"/>
      <c r="BG46" s="511"/>
      <c r="BH46" s="511"/>
      <c r="BI46" s="511"/>
      <c r="BJ46" s="511"/>
      <c r="BK46" s="511"/>
      <c r="BL46" s="511"/>
      <c r="BM46" s="511"/>
      <c r="BN46" s="511"/>
      <c r="BO46" s="511"/>
      <c r="BP46" s="511"/>
      <c r="BQ46" s="511"/>
      <c r="BR46" s="511"/>
      <c r="BS46" s="511"/>
      <c r="BT46" s="511"/>
      <c r="BU46" s="511"/>
      <c r="BV46" s="511"/>
      <c r="BW46" s="511"/>
      <c r="BX46" s="511"/>
      <c r="BY46" s="511"/>
      <c r="BZ46" s="511"/>
      <c r="CA46" s="511"/>
      <c r="CB46" s="511"/>
      <c r="CC46" s="511"/>
      <c r="CD46" s="511"/>
      <c r="CE46" s="511"/>
      <c r="CF46" s="511"/>
      <c r="CG46" s="511"/>
      <c r="CH46" s="511"/>
      <c r="CI46" s="511"/>
      <c r="CJ46" s="511"/>
      <c r="CK46" s="511"/>
      <c r="CL46" s="511"/>
      <c r="CM46" s="511"/>
      <c r="CN46" s="511"/>
      <c r="CO46" s="511"/>
      <c r="CP46" s="511"/>
      <c r="CQ46" s="511"/>
      <c r="CR46" s="511"/>
      <c r="CS46" s="511"/>
      <c r="CT46" s="511"/>
      <c r="CU46" s="511"/>
      <c r="CV46" s="511"/>
      <c r="CW46" s="511"/>
      <c r="CX46" s="511"/>
      <c r="CY46" s="511"/>
      <c r="CZ46" s="511"/>
      <c r="DA46" s="511"/>
      <c r="DB46" s="511"/>
      <c r="DC46" s="511"/>
      <c r="DD46" s="511"/>
      <c r="DE46" s="511"/>
      <c r="DF46" s="511"/>
      <c r="DG46" s="511"/>
      <c r="DH46" s="511"/>
      <c r="DI46" s="511"/>
    </row>
    <row r="47" spans="1:113" x14ac:dyDescent="0.15">
      <c r="E47" s="511" t="s">
        <v>258</v>
      </c>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1"/>
      <c r="AY47" s="511"/>
      <c r="AZ47" s="511"/>
      <c r="BA47" s="511"/>
      <c r="BB47" s="511"/>
      <c r="BC47" s="511"/>
      <c r="BD47" s="511"/>
      <c r="BE47" s="511"/>
      <c r="BF47" s="511"/>
      <c r="BG47" s="511"/>
      <c r="BH47" s="511"/>
      <c r="BI47" s="511"/>
      <c r="BJ47" s="511"/>
      <c r="BK47" s="511"/>
      <c r="BL47" s="511"/>
      <c r="BM47" s="511"/>
      <c r="BN47" s="511"/>
      <c r="BO47" s="511"/>
      <c r="BP47" s="511"/>
      <c r="BQ47" s="511"/>
      <c r="BR47" s="511"/>
      <c r="BS47" s="511"/>
      <c r="BT47" s="511"/>
      <c r="BU47" s="511"/>
      <c r="BV47" s="511"/>
      <c r="BW47" s="511"/>
      <c r="BX47" s="511"/>
      <c r="BY47" s="511"/>
      <c r="BZ47" s="511"/>
      <c r="CA47" s="511"/>
      <c r="CB47" s="511"/>
      <c r="CC47" s="511"/>
      <c r="CD47" s="511"/>
      <c r="CE47" s="511"/>
      <c r="CF47" s="511"/>
      <c r="CG47" s="511"/>
      <c r="CH47" s="511"/>
      <c r="CI47" s="511"/>
      <c r="CJ47" s="511"/>
      <c r="CK47" s="511"/>
      <c r="CL47" s="511"/>
      <c r="CM47" s="511"/>
      <c r="CN47" s="511"/>
      <c r="CO47" s="511"/>
      <c r="CP47" s="511"/>
      <c r="CQ47" s="511"/>
      <c r="CR47" s="511"/>
      <c r="CS47" s="511"/>
      <c r="CT47" s="511"/>
      <c r="CU47" s="511"/>
      <c r="CV47" s="511"/>
      <c r="CW47" s="511"/>
      <c r="CX47" s="511"/>
      <c r="CY47" s="511"/>
      <c r="CZ47" s="511"/>
      <c r="DA47" s="511"/>
      <c r="DB47" s="511"/>
      <c r="DC47" s="511"/>
      <c r="DD47" s="511"/>
      <c r="DE47" s="511"/>
      <c r="DF47" s="511"/>
      <c r="DG47" s="511"/>
      <c r="DH47" s="511"/>
      <c r="DI47" s="511"/>
    </row>
    <row r="48" spans="1:113" x14ac:dyDescent="0.15">
      <c r="E48" s="511" t="s">
        <v>259</v>
      </c>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511"/>
      <c r="AN48" s="511"/>
      <c r="AO48" s="511"/>
      <c r="AP48" s="511"/>
      <c r="AQ48" s="511"/>
      <c r="AR48" s="511"/>
      <c r="AS48" s="511"/>
      <c r="AT48" s="511"/>
      <c r="AU48" s="511"/>
      <c r="AV48" s="511"/>
      <c r="AW48" s="511"/>
      <c r="AX48" s="511"/>
      <c r="AY48" s="511"/>
      <c r="AZ48" s="511"/>
      <c r="BA48" s="511"/>
      <c r="BB48" s="511"/>
      <c r="BC48" s="511"/>
      <c r="BD48" s="511"/>
      <c r="BE48" s="511"/>
      <c r="BF48" s="511"/>
      <c r="BG48" s="511"/>
      <c r="BH48" s="511"/>
      <c r="BI48" s="511"/>
      <c r="BJ48" s="511"/>
      <c r="BK48" s="511"/>
      <c r="BL48" s="511"/>
      <c r="BM48" s="511"/>
      <c r="BN48" s="511"/>
      <c r="BO48" s="511"/>
      <c r="BP48" s="511"/>
      <c r="BQ48" s="511"/>
      <c r="BR48" s="511"/>
      <c r="BS48" s="511"/>
      <c r="BT48" s="511"/>
      <c r="BU48" s="511"/>
      <c r="BV48" s="511"/>
      <c r="BW48" s="511"/>
      <c r="BX48" s="511"/>
      <c r="BY48" s="511"/>
      <c r="BZ48" s="511"/>
      <c r="CA48" s="511"/>
      <c r="CB48" s="511"/>
      <c r="CC48" s="511"/>
      <c r="CD48" s="511"/>
      <c r="CE48" s="511"/>
      <c r="CF48" s="511"/>
      <c r="CG48" s="511"/>
      <c r="CH48" s="511"/>
      <c r="CI48" s="511"/>
      <c r="CJ48" s="511"/>
      <c r="CK48" s="511"/>
      <c r="CL48" s="511"/>
      <c r="CM48" s="511"/>
      <c r="CN48" s="511"/>
      <c r="CO48" s="511"/>
      <c r="CP48" s="511"/>
      <c r="CQ48" s="511"/>
      <c r="CR48" s="511"/>
      <c r="CS48" s="511"/>
      <c r="CT48" s="511"/>
      <c r="CU48" s="511"/>
      <c r="CV48" s="511"/>
      <c r="CW48" s="511"/>
      <c r="CX48" s="511"/>
      <c r="CY48" s="511"/>
      <c r="CZ48" s="511"/>
      <c r="DA48" s="511"/>
      <c r="DB48" s="511"/>
      <c r="DC48" s="511"/>
      <c r="DD48" s="511"/>
      <c r="DE48" s="511"/>
      <c r="DF48" s="511"/>
      <c r="DG48" s="511"/>
      <c r="DH48" s="511"/>
      <c r="DI48" s="511"/>
    </row>
    <row r="49" spans="5:113" x14ac:dyDescent="0.15">
      <c r="E49" s="511" t="s">
        <v>260</v>
      </c>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1"/>
      <c r="AY49" s="511"/>
      <c r="AZ49" s="511"/>
      <c r="BA49" s="511"/>
      <c r="BB49" s="511"/>
      <c r="BC49" s="511"/>
      <c r="BD49" s="511"/>
      <c r="BE49" s="511"/>
      <c r="BF49" s="511"/>
      <c r="BG49" s="511"/>
      <c r="BH49" s="511"/>
      <c r="BI49" s="511"/>
      <c r="BJ49" s="511"/>
      <c r="BK49" s="511"/>
      <c r="BL49" s="511"/>
      <c r="BM49" s="511"/>
      <c r="BN49" s="511"/>
      <c r="BO49" s="511"/>
      <c r="BP49" s="511"/>
      <c r="BQ49" s="511"/>
      <c r="BR49" s="511"/>
      <c r="BS49" s="511"/>
      <c r="BT49" s="511"/>
      <c r="BU49" s="511"/>
      <c r="BV49" s="511"/>
      <c r="BW49" s="511"/>
      <c r="BX49" s="511"/>
      <c r="BY49" s="511"/>
      <c r="BZ49" s="511"/>
      <c r="CA49" s="511"/>
      <c r="CB49" s="511"/>
      <c r="CC49" s="511"/>
      <c r="CD49" s="511"/>
      <c r="CE49" s="511"/>
      <c r="CF49" s="511"/>
      <c r="CG49" s="511"/>
      <c r="CH49" s="511"/>
      <c r="CI49" s="511"/>
      <c r="CJ49" s="511"/>
      <c r="CK49" s="511"/>
      <c r="CL49" s="511"/>
      <c r="CM49" s="511"/>
      <c r="CN49" s="511"/>
      <c r="CO49" s="511"/>
      <c r="CP49" s="511"/>
      <c r="CQ49" s="511"/>
      <c r="CR49" s="511"/>
      <c r="CS49" s="511"/>
      <c r="CT49" s="511"/>
      <c r="CU49" s="511"/>
      <c r="CV49" s="511"/>
      <c r="CW49" s="511"/>
      <c r="CX49" s="511"/>
      <c r="CY49" s="511"/>
      <c r="CZ49" s="511"/>
      <c r="DA49" s="511"/>
      <c r="DB49" s="511"/>
      <c r="DC49" s="511"/>
      <c r="DD49" s="511"/>
      <c r="DE49" s="511"/>
      <c r="DF49" s="511"/>
      <c r="DG49" s="511"/>
      <c r="DH49" s="511"/>
      <c r="DI49" s="511"/>
    </row>
    <row r="50" spans="5:113" x14ac:dyDescent="0.15">
      <c r="E50" s="511" t="s">
        <v>179</v>
      </c>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1"/>
      <c r="AJ50" s="511"/>
      <c r="AK50" s="511"/>
      <c r="AL50" s="511"/>
      <c r="AM50" s="511"/>
      <c r="AN50" s="511"/>
      <c r="AO50" s="511"/>
      <c r="AP50" s="511"/>
      <c r="AQ50" s="511"/>
      <c r="AR50" s="511"/>
      <c r="AS50" s="511"/>
      <c r="AT50" s="511"/>
      <c r="AU50" s="511"/>
      <c r="AV50" s="511"/>
      <c r="AW50" s="511"/>
      <c r="AX50" s="511"/>
      <c r="AY50" s="511"/>
      <c r="AZ50" s="511"/>
      <c r="BA50" s="511"/>
      <c r="BB50" s="511"/>
      <c r="BC50" s="511"/>
      <c r="BD50" s="511"/>
      <c r="BE50" s="511"/>
      <c r="BF50" s="511"/>
      <c r="BG50" s="511"/>
      <c r="BH50" s="511"/>
      <c r="BI50" s="511"/>
      <c r="BJ50" s="511"/>
      <c r="BK50" s="511"/>
      <c r="BL50" s="511"/>
      <c r="BM50" s="511"/>
      <c r="BN50" s="511"/>
      <c r="BO50" s="511"/>
      <c r="BP50" s="511"/>
      <c r="BQ50" s="511"/>
      <c r="BR50" s="511"/>
      <c r="BS50" s="511"/>
      <c r="BT50" s="511"/>
      <c r="BU50" s="511"/>
      <c r="BV50" s="511"/>
      <c r="BW50" s="511"/>
      <c r="BX50" s="511"/>
      <c r="BY50" s="511"/>
      <c r="BZ50" s="511"/>
      <c r="CA50" s="511"/>
      <c r="CB50" s="511"/>
      <c r="CC50" s="511"/>
      <c r="CD50" s="511"/>
      <c r="CE50" s="511"/>
      <c r="CF50" s="511"/>
      <c r="CG50" s="511"/>
      <c r="CH50" s="511"/>
      <c r="CI50" s="511"/>
      <c r="CJ50" s="511"/>
      <c r="CK50" s="511"/>
      <c r="CL50" s="511"/>
      <c r="CM50" s="511"/>
      <c r="CN50" s="511"/>
      <c r="CO50" s="511"/>
      <c r="CP50" s="511"/>
      <c r="CQ50" s="511"/>
      <c r="CR50" s="511"/>
      <c r="CS50" s="511"/>
      <c r="CT50" s="511"/>
      <c r="CU50" s="511"/>
      <c r="CV50" s="511"/>
      <c r="CW50" s="511"/>
      <c r="CX50" s="511"/>
      <c r="CY50" s="511"/>
      <c r="CZ50" s="511"/>
      <c r="DA50" s="511"/>
      <c r="DB50" s="511"/>
      <c r="DC50" s="511"/>
      <c r="DD50" s="511"/>
      <c r="DE50" s="511"/>
      <c r="DF50" s="511"/>
      <c r="DG50" s="511"/>
      <c r="DH50" s="511"/>
      <c r="DI50" s="511"/>
    </row>
    <row r="51" spans="5:113" x14ac:dyDescent="0.15">
      <c r="E51" s="511" t="s">
        <v>261</v>
      </c>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1"/>
      <c r="AI51" s="511"/>
      <c r="AJ51" s="511"/>
      <c r="AK51" s="511"/>
      <c r="AL51" s="511"/>
      <c r="AM51" s="511"/>
      <c r="AN51" s="511"/>
      <c r="AO51" s="511"/>
      <c r="AP51" s="511"/>
      <c r="AQ51" s="511"/>
      <c r="AR51" s="511"/>
      <c r="AS51" s="511"/>
      <c r="AT51" s="511"/>
      <c r="AU51" s="511"/>
      <c r="AV51" s="511"/>
      <c r="AW51" s="511"/>
      <c r="AX51" s="511"/>
      <c r="AY51" s="511"/>
      <c r="AZ51" s="511"/>
      <c r="BA51" s="511"/>
      <c r="BB51" s="511"/>
      <c r="BC51" s="511"/>
      <c r="BD51" s="511"/>
      <c r="BE51" s="511"/>
      <c r="BF51" s="511"/>
      <c r="BG51" s="511"/>
      <c r="BH51" s="511"/>
      <c r="BI51" s="511"/>
      <c r="BJ51" s="511"/>
      <c r="BK51" s="511"/>
      <c r="BL51" s="511"/>
      <c r="BM51" s="511"/>
      <c r="BN51" s="511"/>
      <c r="BO51" s="511"/>
      <c r="BP51" s="511"/>
      <c r="BQ51" s="511"/>
      <c r="BR51" s="511"/>
      <c r="BS51" s="511"/>
      <c r="BT51" s="511"/>
      <c r="BU51" s="511"/>
      <c r="BV51" s="511"/>
      <c r="BW51" s="511"/>
      <c r="BX51" s="511"/>
      <c r="BY51" s="511"/>
      <c r="BZ51" s="511"/>
      <c r="CA51" s="511"/>
      <c r="CB51" s="511"/>
      <c r="CC51" s="511"/>
      <c r="CD51" s="511"/>
      <c r="CE51" s="511"/>
      <c r="CF51" s="511"/>
      <c r="CG51" s="511"/>
      <c r="CH51" s="511"/>
      <c r="CI51" s="511"/>
      <c r="CJ51" s="511"/>
      <c r="CK51" s="511"/>
      <c r="CL51" s="511"/>
      <c r="CM51" s="511"/>
      <c r="CN51" s="511"/>
      <c r="CO51" s="511"/>
      <c r="CP51" s="511"/>
      <c r="CQ51" s="511"/>
      <c r="CR51" s="511"/>
      <c r="CS51" s="511"/>
      <c r="CT51" s="511"/>
      <c r="CU51" s="511"/>
      <c r="CV51" s="511"/>
      <c r="CW51" s="511"/>
      <c r="CX51" s="511"/>
      <c r="CY51" s="511"/>
      <c r="CZ51" s="511"/>
      <c r="DA51" s="511"/>
      <c r="DB51" s="511"/>
      <c r="DC51" s="511"/>
      <c r="DD51" s="511"/>
      <c r="DE51" s="511"/>
      <c r="DF51" s="511"/>
      <c r="DG51" s="511"/>
      <c r="DH51" s="511"/>
      <c r="DI51" s="511"/>
    </row>
    <row r="52" spans="5:113" x14ac:dyDescent="0.15">
      <c r="E52" s="511" t="s">
        <v>263</v>
      </c>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1"/>
      <c r="AZ52" s="511"/>
      <c r="BA52" s="511"/>
      <c r="BB52" s="511"/>
      <c r="BC52" s="511"/>
      <c r="BD52" s="511"/>
      <c r="BE52" s="511"/>
      <c r="BF52" s="511"/>
      <c r="BG52" s="511"/>
      <c r="BH52" s="511"/>
      <c r="BI52" s="511"/>
      <c r="BJ52" s="511"/>
      <c r="BK52" s="511"/>
      <c r="BL52" s="511"/>
      <c r="BM52" s="511"/>
      <c r="BN52" s="511"/>
      <c r="BO52" s="511"/>
      <c r="BP52" s="511"/>
      <c r="BQ52" s="511"/>
      <c r="BR52" s="511"/>
      <c r="BS52" s="511"/>
      <c r="BT52" s="511"/>
      <c r="BU52" s="511"/>
      <c r="BV52" s="511"/>
      <c r="BW52" s="511"/>
      <c r="BX52" s="511"/>
      <c r="BY52" s="511"/>
      <c r="BZ52" s="511"/>
      <c r="CA52" s="511"/>
      <c r="CB52" s="511"/>
      <c r="CC52" s="511"/>
      <c r="CD52" s="511"/>
      <c r="CE52" s="511"/>
      <c r="CF52" s="511"/>
      <c r="CG52" s="511"/>
      <c r="CH52" s="511"/>
      <c r="CI52" s="511"/>
      <c r="CJ52" s="511"/>
      <c r="CK52" s="511"/>
      <c r="CL52" s="511"/>
      <c r="CM52" s="511"/>
      <c r="CN52" s="511"/>
      <c r="CO52" s="511"/>
      <c r="CP52" s="511"/>
      <c r="CQ52" s="511"/>
      <c r="CR52" s="511"/>
      <c r="CS52" s="511"/>
      <c r="CT52" s="511"/>
      <c r="CU52" s="511"/>
      <c r="CV52" s="511"/>
      <c r="CW52" s="511"/>
      <c r="CX52" s="511"/>
      <c r="CY52" s="511"/>
      <c r="CZ52" s="511"/>
      <c r="DA52" s="511"/>
      <c r="DB52" s="511"/>
      <c r="DC52" s="511"/>
      <c r="DD52" s="511"/>
      <c r="DE52" s="511"/>
      <c r="DF52" s="511"/>
      <c r="DG52" s="511"/>
      <c r="DH52" s="511"/>
      <c r="DI52" s="511"/>
    </row>
    <row r="53" spans="5:113" x14ac:dyDescent="0.15">
      <c r="E53" s="1" t="s">
        <v>449</v>
      </c>
    </row>
    <row r="54" spans="5:113" x14ac:dyDescent="0.15"/>
    <row r="55" spans="5:113" x14ac:dyDescent="0.15"/>
    <row r="56" spans="5:113" x14ac:dyDescent="0.15"/>
  </sheetData>
  <sheetProtection algorithmName="SHA-512" hashValue="96KqvNFAX2Ng4s2sVf+1Yo4A6deSJ7126DYAdSSrk/ttWtkBJT/MPZFP4WOr2EV4y6w4MmUOU0LmnQwZlWs25Q==" saltValue="3trDDYSeh2v5s2gs3z93IA=="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B39" sqref="BB39"/>
    </sheetView>
  </sheetViews>
  <sheetFormatPr defaultColWidth="0" defaultRowHeight="13.5" customHeight="1" zeroHeight="1" x14ac:dyDescent="0.15"/>
  <cols>
    <col min="1" max="1" width="6.625" style="33" customWidth="1"/>
    <col min="2" max="2" width="11" style="33" customWidth="1"/>
    <col min="3" max="3" width="17" style="33" customWidth="1"/>
    <col min="4" max="5" width="16.625" style="33" customWidth="1"/>
    <col min="6" max="15" width="15" style="33" customWidth="1"/>
    <col min="16" max="16" width="24" style="33" customWidth="1"/>
    <col min="17" max="17" width="0" style="33" hidden="1" customWidth="1"/>
    <col min="18" max="16384" width="0" style="33" hidden="1"/>
  </cols>
  <sheetData>
    <row r="1" spans="1:16" ht="16.5" customHeight="1" x14ac:dyDescent="0.15">
      <c r="A1" s="173"/>
      <c r="B1" s="173"/>
      <c r="C1" s="173"/>
      <c r="D1" s="173"/>
      <c r="E1" s="173"/>
      <c r="F1" s="173"/>
      <c r="G1" s="173"/>
      <c r="H1" s="173"/>
      <c r="I1" s="173"/>
      <c r="J1" s="173"/>
      <c r="K1" s="173"/>
      <c r="L1" s="173"/>
      <c r="M1" s="173"/>
      <c r="N1" s="173"/>
      <c r="O1" s="173"/>
      <c r="P1" s="173"/>
    </row>
    <row r="2" spans="1:16" ht="16.5" customHeight="1" x14ac:dyDescent="0.15">
      <c r="A2" s="173"/>
      <c r="B2" s="173"/>
      <c r="C2" s="173"/>
      <c r="D2" s="173"/>
      <c r="E2" s="173"/>
      <c r="F2" s="173"/>
      <c r="G2" s="173"/>
      <c r="H2" s="173"/>
      <c r="I2" s="173"/>
      <c r="J2" s="173"/>
      <c r="K2" s="173"/>
      <c r="L2" s="173"/>
      <c r="M2" s="173"/>
      <c r="N2" s="173"/>
      <c r="O2" s="173"/>
      <c r="P2" s="173"/>
    </row>
    <row r="3" spans="1:16" ht="16.5" customHeight="1" x14ac:dyDescent="0.15">
      <c r="A3" s="173"/>
      <c r="B3" s="173"/>
      <c r="C3" s="173"/>
      <c r="D3" s="173"/>
      <c r="E3" s="173"/>
      <c r="F3" s="173"/>
      <c r="G3" s="173"/>
      <c r="H3" s="173"/>
      <c r="I3" s="173"/>
      <c r="J3" s="173"/>
      <c r="K3" s="173"/>
      <c r="L3" s="173"/>
      <c r="M3" s="173"/>
      <c r="N3" s="173"/>
      <c r="O3" s="173"/>
      <c r="P3" s="173"/>
    </row>
    <row r="4" spans="1:16" ht="16.5" customHeight="1" x14ac:dyDescent="0.15">
      <c r="A4" s="173"/>
      <c r="B4" s="173"/>
      <c r="C4" s="173"/>
      <c r="D4" s="173"/>
      <c r="E4" s="173"/>
      <c r="F4" s="173"/>
      <c r="G4" s="173"/>
      <c r="H4" s="173"/>
      <c r="I4" s="173"/>
      <c r="J4" s="173"/>
      <c r="K4" s="173"/>
      <c r="L4" s="173"/>
      <c r="M4" s="173"/>
      <c r="N4" s="173"/>
      <c r="O4" s="173"/>
      <c r="P4" s="173"/>
    </row>
    <row r="5" spans="1:16" ht="16.5" customHeight="1" x14ac:dyDescent="0.15">
      <c r="A5" s="173"/>
      <c r="B5" s="173"/>
      <c r="C5" s="173"/>
      <c r="D5" s="173"/>
      <c r="E5" s="173"/>
      <c r="F5" s="173"/>
      <c r="G5" s="173"/>
      <c r="H5" s="173"/>
      <c r="I5" s="173"/>
      <c r="J5" s="173"/>
      <c r="K5" s="173"/>
      <c r="L5" s="173"/>
      <c r="M5" s="173"/>
      <c r="N5" s="173"/>
      <c r="O5" s="173"/>
      <c r="P5" s="173"/>
    </row>
    <row r="6" spans="1:16" ht="16.5" customHeight="1" x14ac:dyDescent="0.15">
      <c r="A6" s="173"/>
      <c r="B6" s="173"/>
      <c r="C6" s="173"/>
      <c r="D6" s="173"/>
      <c r="E6" s="173"/>
      <c r="F6" s="173"/>
      <c r="G6" s="173"/>
      <c r="H6" s="173"/>
      <c r="I6" s="173"/>
      <c r="J6" s="173"/>
      <c r="K6" s="173"/>
      <c r="L6" s="173"/>
      <c r="M6" s="173"/>
      <c r="N6" s="173"/>
      <c r="O6" s="173"/>
      <c r="P6" s="173"/>
    </row>
    <row r="7" spans="1:16" ht="16.5" customHeight="1" x14ac:dyDescent="0.15">
      <c r="A7" s="173"/>
      <c r="B7" s="173"/>
      <c r="C7" s="173"/>
      <c r="D7" s="173"/>
      <c r="E7" s="173"/>
      <c r="F7" s="173"/>
      <c r="G7" s="173"/>
      <c r="H7" s="173"/>
      <c r="I7" s="173"/>
      <c r="J7" s="173"/>
      <c r="K7" s="173"/>
      <c r="L7" s="173"/>
      <c r="M7" s="173"/>
      <c r="N7" s="173"/>
      <c r="O7" s="173"/>
      <c r="P7" s="173"/>
    </row>
    <row r="8" spans="1:16" ht="16.5" customHeight="1" x14ac:dyDescent="0.15">
      <c r="A8" s="173"/>
      <c r="B8" s="173"/>
      <c r="C8" s="173"/>
      <c r="D8" s="173"/>
      <c r="E8" s="173"/>
      <c r="F8" s="173"/>
      <c r="G8" s="173"/>
      <c r="H8" s="173"/>
      <c r="I8" s="173"/>
      <c r="J8" s="173"/>
      <c r="K8" s="173"/>
      <c r="L8" s="173"/>
      <c r="M8" s="173"/>
      <c r="N8" s="173"/>
      <c r="O8" s="173"/>
      <c r="P8" s="173"/>
    </row>
    <row r="9" spans="1:16" ht="16.5" customHeight="1" x14ac:dyDescent="0.15">
      <c r="A9" s="173"/>
      <c r="B9" s="173"/>
      <c r="C9" s="173"/>
      <c r="D9" s="173"/>
      <c r="E9" s="173"/>
      <c r="F9" s="173"/>
      <c r="G9" s="173"/>
      <c r="H9" s="173"/>
      <c r="I9" s="173"/>
      <c r="J9" s="173"/>
      <c r="K9" s="173"/>
      <c r="L9" s="173"/>
      <c r="M9" s="173"/>
      <c r="N9" s="173"/>
      <c r="O9" s="173"/>
      <c r="P9" s="173"/>
    </row>
    <row r="10" spans="1:16" ht="16.5" customHeight="1" x14ac:dyDescent="0.15">
      <c r="A10" s="173"/>
      <c r="B10" s="173"/>
      <c r="C10" s="173"/>
      <c r="D10" s="173"/>
      <c r="E10" s="173"/>
      <c r="F10" s="173"/>
      <c r="G10" s="173"/>
      <c r="H10" s="173"/>
      <c r="I10" s="173"/>
      <c r="J10" s="173"/>
      <c r="K10" s="173"/>
      <c r="L10" s="173"/>
      <c r="M10" s="173"/>
      <c r="N10" s="173"/>
      <c r="O10" s="173"/>
      <c r="P10" s="173"/>
    </row>
    <row r="11" spans="1:16" ht="16.5" customHeight="1" x14ac:dyDescent="0.15">
      <c r="A11" s="173"/>
      <c r="B11" s="173"/>
      <c r="C11" s="173"/>
      <c r="D11" s="173"/>
      <c r="E11" s="173"/>
      <c r="F11" s="173"/>
      <c r="G11" s="173"/>
      <c r="H11" s="173"/>
      <c r="I11" s="173"/>
      <c r="J11" s="173"/>
      <c r="K11" s="173"/>
      <c r="L11" s="173"/>
      <c r="M11" s="173"/>
      <c r="N11" s="173"/>
      <c r="O11" s="173"/>
      <c r="P11" s="173"/>
    </row>
    <row r="12" spans="1:16" ht="16.5" customHeight="1" x14ac:dyDescent="0.15">
      <c r="A12" s="173"/>
      <c r="B12" s="173"/>
      <c r="C12" s="173"/>
      <c r="D12" s="173"/>
      <c r="E12" s="173"/>
      <c r="F12" s="173"/>
      <c r="G12" s="173"/>
      <c r="H12" s="173"/>
      <c r="I12" s="173"/>
      <c r="J12" s="173"/>
      <c r="K12" s="173"/>
      <c r="L12" s="173"/>
      <c r="M12" s="173"/>
      <c r="N12" s="173"/>
      <c r="O12" s="173"/>
      <c r="P12" s="173"/>
    </row>
    <row r="13" spans="1:16" ht="16.5" customHeight="1" x14ac:dyDescent="0.15">
      <c r="A13" s="173"/>
      <c r="B13" s="173"/>
      <c r="C13" s="173"/>
      <c r="D13" s="173"/>
      <c r="E13" s="173"/>
      <c r="F13" s="173"/>
      <c r="G13" s="173"/>
      <c r="H13" s="173"/>
      <c r="I13" s="173"/>
      <c r="J13" s="173"/>
      <c r="K13" s="173"/>
      <c r="L13" s="173"/>
      <c r="M13" s="173"/>
      <c r="N13" s="173"/>
      <c r="O13" s="173"/>
      <c r="P13" s="173"/>
    </row>
    <row r="14" spans="1:16" ht="16.5" customHeight="1" x14ac:dyDescent="0.15">
      <c r="A14" s="173"/>
      <c r="B14" s="173"/>
      <c r="C14" s="173"/>
      <c r="D14" s="173"/>
      <c r="E14" s="173"/>
      <c r="F14" s="173"/>
      <c r="G14" s="173"/>
      <c r="H14" s="173"/>
      <c r="I14" s="173"/>
      <c r="J14" s="173"/>
      <c r="K14" s="173"/>
      <c r="L14" s="173"/>
      <c r="M14" s="173"/>
      <c r="N14" s="173"/>
      <c r="O14" s="173"/>
      <c r="P14" s="173"/>
    </row>
    <row r="15" spans="1:16" ht="16.5" customHeight="1" x14ac:dyDescent="0.15">
      <c r="A15" s="173"/>
      <c r="B15" s="173"/>
      <c r="C15" s="173"/>
      <c r="D15" s="173"/>
      <c r="E15" s="173"/>
      <c r="F15" s="173"/>
      <c r="G15" s="173"/>
      <c r="H15" s="173"/>
      <c r="I15" s="173"/>
      <c r="J15" s="173"/>
      <c r="K15" s="173"/>
      <c r="L15" s="173"/>
      <c r="M15" s="173"/>
      <c r="N15" s="173"/>
      <c r="O15" s="173"/>
      <c r="P15" s="173"/>
    </row>
    <row r="16" spans="1:16" ht="16.5" customHeight="1" x14ac:dyDescent="0.15">
      <c r="A16" s="173"/>
      <c r="B16" s="173"/>
      <c r="C16" s="173"/>
      <c r="D16" s="173"/>
      <c r="E16" s="173"/>
      <c r="F16" s="173"/>
      <c r="G16" s="173"/>
      <c r="H16" s="173"/>
      <c r="I16" s="173"/>
      <c r="J16" s="173"/>
      <c r="K16" s="173"/>
      <c r="L16" s="173"/>
      <c r="M16" s="173"/>
      <c r="N16" s="173"/>
      <c r="O16" s="173"/>
      <c r="P16" s="173"/>
    </row>
    <row r="17" spans="1:16" ht="16.5" customHeight="1" x14ac:dyDescent="0.15">
      <c r="A17" s="173"/>
      <c r="B17" s="173"/>
      <c r="C17" s="173"/>
      <c r="D17" s="173"/>
      <c r="E17" s="173"/>
      <c r="F17" s="173"/>
      <c r="G17" s="173"/>
      <c r="H17" s="173"/>
      <c r="I17" s="173"/>
      <c r="J17" s="173"/>
      <c r="K17" s="173"/>
      <c r="L17" s="173"/>
      <c r="M17" s="173"/>
      <c r="N17" s="173"/>
      <c r="O17" s="173"/>
      <c r="P17" s="173"/>
    </row>
    <row r="18" spans="1:16" ht="16.5" customHeight="1" x14ac:dyDescent="0.15">
      <c r="A18" s="173"/>
      <c r="B18" s="173"/>
      <c r="C18" s="173"/>
      <c r="D18" s="173"/>
      <c r="E18" s="173"/>
      <c r="F18" s="173"/>
      <c r="G18" s="173"/>
      <c r="H18" s="173"/>
      <c r="I18" s="173"/>
      <c r="J18" s="173"/>
      <c r="K18" s="173"/>
      <c r="L18" s="173"/>
      <c r="M18" s="173"/>
      <c r="N18" s="173"/>
      <c r="O18" s="173"/>
      <c r="P18" s="173"/>
    </row>
    <row r="19" spans="1:16" ht="16.5" customHeight="1" x14ac:dyDescent="0.15">
      <c r="A19" s="173"/>
      <c r="B19" s="173"/>
      <c r="C19" s="173"/>
      <c r="D19" s="173"/>
      <c r="E19" s="173"/>
      <c r="F19" s="173"/>
      <c r="G19" s="173"/>
      <c r="H19" s="173"/>
      <c r="I19" s="173"/>
      <c r="J19" s="173"/>
      <c r="K19" s="173"/>
      <c r="L19" s="173"/>
      <c r="M19" s="173"/>
      <c r="N19" s="173"/>
      <c r="O19" s="173"/>
      <c r="P19" s="173"/>
    </row>
    <row r="20" spans="1:16" ht="16.5" customHeight="1" x14ac:dyDescent="0.15">
      <c r="A20" s="173"/>
      <c r="B20" s="173"/>
      <c r="C20" s="173"/>
      <c r="D20" s="173"/>
      <c r="E20" s="173"/>
      <c r="F20" s="173"/>
      <c r="G20" s="173"/>
      <c r="H20" s="173"/>
      <c r="I20" s="173"/>
      <c r="J20" s="173"/>
      <c r="K20" s="173"/>
      <c r="L20" s="173"/>
      <c r="M20" s="173"/>
      <c r="N20" s="173"/>
      <c r="O20" s="173"/>
      <c r="P20" s="173"/>
    </row>
    <row r="21" spans="1:16" ht="16.5" customHeight="1" x14ac:dyDescent="0.15">
      <c r="A21" s="173"/>
      <c r="B21" s="173"/>
      <c r="C21" s="173"/>
      <c r="D21" s="173"/>
      <c r="E21" s="173"/>
      <c r="F21" s="173"/>
      <c r="G21" s="173"/>
      <c r="H21" s="173"/>
      <c r="I21" s="173"/>
      <c r="J21" s="173"/>
      <c r="K21" s="173"/>
      <c r="L21" s="173"/>
      <c r="M21" s="173"/>
      <c r="N21" s="173"/>
      <c r="O21" s="173"/>
      <c r="P21" s="173"/>
    </row>
    <row r="22" spans="1:16" ht="16.5" customHeight="1" x14ac:dyDescent="0.15">
      <c r="A22" s="173"/>
      <c r="B22" s="173"/>
      <c r="C22" s="173"/>
      <c r="D22" s="173"/>
      <c r="E22" s="173"/>
      <c r="F22" s="173"/>
      <c r="G22" s="173"/>
      <c r="H22" s="173"/>
      <c r="I22" s="173"/>
      <c r="J22" s="173"/>
      <c r="K22" s="173"/>
      <c r="L22" s="173"/>
      <c r="M22" s="173"/>
      <c r="N22" s="173"/>
      <c r="O22" s="173"/>
      <c r="P22" s="173"/>
    </row>
    <row r="23" spans="1:16" ht="16.5" customHeight="1" x14ac:dyDescent="0.15">
      <c r="A23" s="173"/>
      <c r="B23" s="173"/>
      <c r="C23" s="173"/>
      <c r="D23" s="173"/>
      <c r="E23" s="173"/>
      <c r="F23" s="173"/>
      <c r="G23" s="173"/>
      <c r="H23" s="173"/>
      <c r="I23" s="173"/>
      <c r="J23" s="173"/>
      <c r="K23" s="173"/>
      <c r="L23" s="173"/>
      <c r="M23" s="173"/>
      <c r="N23" s="173"/>
      <c r="O23" s="173"/>
      <c r="P23" s="173"/>
    </row>
    <row r="24" spans="1:16" ht="16.5" customHeight="1" x14ac:dyDescent="0.15">
      <c r="A24" s="173"/>
      <c r="B24" s="173"/>
      <c r="C24" s="173"/>
      <c r="D24" s="173"/>
      <c r="E24" s="173"/>
      <c r="F24" s="173"/>
      <c r="G24" s="173"/>
      <c r="H24" s="173"/>
      <c r="I24" s="173"/>
      <c r="J24" s="173"/>
      <c r="K24" s="173"/>
      <c r="L24" s="173"/>
      <c r="M24" s="173"/>
      <c r="N24" s="173"/>
      <c r="O24" s="173"/>
      <c r="P24" s="173"/>
    </row>
    <row r="25" spans="1:16" ht="16.5" customHeight="1" x14ac:dyDescent="0.15">
      <c r="A25" s="173"/>
      <c r="B25" s="173"/>
      <c r="C25" s="173"/>
      <c r="D25" s="173"/>
      <c r="E25" s="173"/>
      <c r="F25" s="173"/>
      <c r="G25" s="173"/>
      <c r="H25" s="173"/>
      <c r="I25" s="173"/>
      <c r="J25" s="173"/>
      <c r="K25" s="173"/>
      <c r="L25" s="173"/>
      <c r="M25" s="173"/>
      <c r="N25" s="173"/>
      <c r="O25" s="173"/>
      <c r="P25" s="173"/>
    </row>
    <row r="26" spans="1:16" ht="16.5" customHeight="1" x14ac:dyDescent="0.15">
      <c r="A26" s="173"/>
      <c r="B26" s="173"/>
      <c r="C26" s="173"/>
      <c r="D26" s="173"/>
      <c r="E26" s="173"/>
      <c r="F26" s="173"/>
      <c r="G26" s="173"/>
      <c r="H26" s="173"/>
      <c r="I26" s="173"/>
      <c r="J26" s="173"/>
      <c r="K26" s="173"/>
      <c r="L26" s="173"/>
      <c r="M26" s="173"/>
      <c r="N26" s="173"/>
      <c r="O26" s="173"/>
      <c r="P26" s="173"/>
    </row>
    <row r="27" spans="1:16" ht="16.5" customHeight="1" x14ac:dyDescent="0.15">
      <c r="A27" s="173"/>
      <c r="B27" s="173"/>
      <c r="C27" s="173"/>
      <c r="D27" s="173"/>
      <c r="E27" s="173"/>
      <c r="F27" s="173"/>
      <c r="G27" s="173"/>
      <c r="H27" s="173"/>
      <c r="I27" s="173"/>
      <c r="J27" s="173"/>
      <c r="K27" s="173"/>
      <c r="L27" s="173"/>
      <c r="M27" s="173"/>
      <c r="N27" s="173"/>
      <c r="O27" s="173"/>
      <c r="P27" s="173"/>
    </row>
    <row r="28" spans="1:16" ht="16.5" customHeight="1" x14ac:dyDescent="0.15">
      <c r="A28" s="173"/>
      <c r="B28" s="173"/>
      <c r="C28" s="173"/>
      <c r="D28" s="173"/>
      <c r="E28" s="173"/>
      <c r="F28" s="173"/>
      <c r="G28" s="173"/>
      <c r="H28" s="173"/>
      <c r="I28" s="173"/>
      <c r="J28" s="173"/>
      <c r="K28" s="173"/>
      <c r="L28" s="173"/>
      <c r="M28" s="173"/>
      <c r="N28" s="173"/>
      <c r="O28" s="173"/>
      <c r="P28" s="173"/>
    </row>
    <row r="29" spans="1:16" ht="16.5" customHeight="1" x14ac:dyDescent="0.15">
      <c r="A29" s="173"/>
      <c r="B29" s="173"/>
      <c r="C29" s="173"/>
      <c r="D29" s="173"/>
      <c r="E29" s="173"/>
      <c r="F29" s="173"/>
      <c r="G29" s="173"/>
      <c r="H29" s="173"/>
      <c r="I29" s="173"/>
      <c r="J29" s="173"/>
      <c r="K29" s="173"/>
      <c r="L29" s="173"/>
      <c r="M29" s="173"/>
      <c r="N29" s="173"/>
      <c r="O29" s="173"/>
      <c r="P29" s="173"/>
    </row>
    <row r="30" spans="1:16" ht="16.5" customHeight="1" x14ac:dyDescent="0.15">
      <c r="A30" s="173"/>
      <c r="B30" s="173"/>
      <c r="C30" s="173"/>
      <c r="D30" s="173"/>
      <c r="E30" s="173"/>
      <c r="F30" s="173"/>
      <c r="G30" s="173"/>
      <c r="H30" s="173"/>
      <c r="I30" s="173"/>
      <c r="J30" s="173"/>
      <c r="K30" s="173"/>
      <c r="L30" s="173"/>
      <c r="M30" s="173"/>
      <c r="N30" s="173"/>
      <c r="O30" s="173"/>
      <c r="P30" s="173"/>
    </row>
    <row r="31" spans="1:16" ht="16.5" customHeight="1" x14ac:dyDescent="0.15">
      <c r="A31" s="173"/>
      <c r="B31" s="173"/>
      <c r="C31" s="173"/>
      <c r="D31" s="173"/>
      <c r="E31" s="173"/>
      <c r="F31" s="173"/>
      <c r="G31" s="173"/>
      <c r="H31" s="173"/>
      <c r="I31" s="173"/>
      <c r="J31" s="173"/>
      <c r="K31" s="173"/>
      <c r="L31" s="173"/>
      <c r="M31" s="173"/>
      <c r="N31" s="173"/>
      <c r="O31" s="173"/>
      <c r="P31" s="173"/>
    </row>
    <row r="32" spans="1:16" ht="31.5" customHeight="1" x14ac:dyDescent="0.15">
      <c r="A32" s="173"/>
      <c r="B32" s="173"/>
      <c r="C32" s="173"/>
      <c r="D32" s="173"/>
      <c r="E32" s="173"/>
      <c r="F32" s="173"/>
      <c r="G32" s="173"/>
      <c r="H32" s="173"/>
      <c r="I32" s="173"/>
      <c r="J32" s="168" t="s">
        <v>4</v>
      </c>
      <c r="K32" s="173"/>
      <c r="L32" s="173"/>
      <c r="M32" s="173"/>
      <c r="N32" s="173"/>
      <c r="O32" s="173"/>
      <c r="P32" s="173"/>
    </row>
    <row r="33" spans="1:16" ht="39" customHeight="1" x14ac:dyDescent="0.2">
      <c r="A33" s="173"/>
      <c r="B33" s="174" t="s">
        <v>12</v>
      </c>
      <c r="C33" s="180"/>
      <c r="D33" s="180"/>
      <c r="E33" s="182" t="s">
        <v>16</v>
      </c>
      <c r="F33" s="183" t="s">
        <v>339</v>
      </c>
      <c r="G33" s="188" t="s">
        <v>428</v>
      </c>
      <c r="H33" s="188" t="s">
        <v>429</v>
      </c>
      <c r="I33" s="188" t="s">
        <v>430</v>
      </c>
      <c r="J33" s="192" t="s">
        <v>431</v>
      </c>
      <c r="K33" s="173"/>
      <c r="L33" s="173"/>
      <c r="M33" s="173"/>
      <c r="N33" s="173"/>
      <c r="O33" s="173"/>
      <c r="P33" s="173"/>
    </row>
    <row r="34" spans="1:16" ht="39" customHeight="1" x14ac:dyDescent="0.15">
      <c r="A34" s="173"/>
      <c r="B34" s="175"/>
      <c r="C34" s="1110" t="s">
        <v>361</v>
      </c>
      <c r="D34" s="1110"/>
      <c r="E34" s="1111"/>
      <c r="F34" s="184">
        <v>7.15</v>
      </c>
      <c r="G34" s="189">
        <v>8.15</v>
      </c>
      <c r="H34" s="189">
        <v>9.16</v>
      </c>
      <c r="I34" s="189">
        <v>9.93</v>
      </c>
      <c r="J34" s="193">
        <v>9.9600000000000009</v>
      </c>
      <c r="K34" s="173"/>
      <c r="L34" s="173"/>
      <c r="M34" s="173"/>
      <c r="N34" s="173"/>
      <c r="O34" s="173"/>
      <c r="P34" s="173"/>
    </row>
    <row r="35" spans="1:16" ht="39" customHeight="1" x14ac:dyDescent="0.15">
      <c r="A35" s="173"/>
      <c r="B35" s="176"/>
      <c r="C35" s="1112" t="s">
        <v>344</v>
      </c>
      <c r="D35" s="1112"/>
      <c r="E35" s="1113"/>
      <c r="F35" s="185">
        <v>0.95</v>
      </c>
      <c r="G35" s="190">
        <v>0.81</v>
      </c>
      <c r="H35" s="190">
        <v>0.47</v>
      </c>
      <c r="I35" s="190">
        <v>0.48</v>
      </c>
      <c r="J35" s="194">
        <v>5.98</v>
      </c>
      <c r="K35" s="173"/>
      <c r="L35" s="173"/>
      <c r="M35" s="173"/>
      <c r="N35" s="173"/>
      <c r="O35" s="173"/>
      <c r="P35" s="173"/>
    </row>
    <row r="36" spans="1:16" ht="39" customHeight="1" x14ac:dyDescent="0.15">
      <c r="A36" s="173"/>
      <c r="B36" s="176"/>
      <c r="C36" s="1112" t="s">
        <v>101</v>
      </c>
      <c r="D36" s="1112"/>
      <c r="E36" s="1113"/>
      <c r="F36" s="185">
        <v>1.24</v>
      </c>
      <c r="G36" s="190">
        <v>1.87</v>
      </c>
      <c r="H36" s="190">
        <v>0.46</v>
      </c>
      <c r="I36" s="190">
        <v>0.09</v>
      </c>
      <c r="J36" s="194">
        <v>1.18</v>
      </c>
      <c r="K36" s="173"/>
      <c r="L36" s="173"/>
      <c r="M36" s="173"/>
      <c r="N36" s="173"/>
      <c r="O36" s="173"/>
      <c r="P36" s="173"/>
    </row>
    <row r="37" spans="1:16" ht="39" customHeight="1" x14ac:dyDescent="0.15">
      <c r="A37" s="173"/>
      <c r="B37" s="176"/>
      <c r="C37" s="1112" t="s">
        <v>357</v>
      </c>
      <c r="D37" s="1112"/>
      <c r="E37" s="1113"/>
      <c r="F37" s="185">
        <v>0.79</v>
      </c>
      <c r="G37" s="190">
        <v>1.38</v>
      </c>
      <c r="H37" s="190">
        <v>0</v>
      </c>
      <c r="I37" s="190">
        <v>0.25</v>
      </c>
      <c r="J37" s="194">
        <v>0.45</v>
      </c>
      <c r="K37" s="173"/>
      <c r="L37" s="173"/>
      <c r="M37" s="173"/>
      <c r="N37" s="173"/>
      <c r="O37" s="173"/>
      <c r="P37" s="173"/>
    </row>
    <row r="38" spans="1:16" ht="39" customHeight="1" x14ac:dyDescent="0.15">
      <c r="A38" s="173"/>
      <c r="B38" s="176"/>
      <c r="C38" s="1112" t="s">
        <v>363</v>
      </c>
      <c r="D38" s="1112"/>
      <c r="E38" s="1113"/>
      <c r="F38" s="185" t="s">
        <v>182</v>
      </c>
      <c r="G38" s="190" t="s">
        <v>182</v>
      </c>
      <c r="H38" s="190" t="s">
        <v>182</v>
      </c>
      <c r="I38" s="190">
        <v>0.05</v>
      </c>
      <c r="J38" s="194">
        <v>0.13</v>
      </c>
      <c r="K38" s="173"/>
      <c r="L38" s="173"/>
      <c r="M38" s="173"/>
      <c r="N38" s="173"/>
      <c r="O38" s="173"/>
      <c r="P38" s="173"/>
    </row>
    <row r="39" spans="1:16" ht="39" customHeight="1" x14ac:dyDescent="0.15">
      <c r="A39" s="173"/>
      <c r="B39" s="176"/>
      <c r="C39" s="1112" t="s">
        <v>360</v>
      </c>
      <c r="D39" s="1112"/>
      <c r="E39" s="1113"/>
      <c r="F39" s="185">
        <v>0.1</v>
      </c>
      <c r="G39" s="190">
        <v>0.11</v>
      </c>
      <c r="H39" s="190">
        <v>0.1</v>
      </c>
      <c r="I39" s="190">
        <v>0.09</v>
      </c>
      <c r="J39" s="194">
        <v>0.1</v>
      </c>
      <c r="K39" s="173"/>
      <c r="L39" s="173"/>
      <c r="M39" s="173"/>
      <c r="N39" s="173"/>
      <c r="O39" s="173"/>
      <c r="P39" s="173"/>
    </row>
    <row r="40" spans="1:16" ht="39" customHeight="1" x14ac:dyDescent="0.15">
      <c r="A40" s="173"/>
      <c r="B40" s="176"/>
      <c r="C40" s="1112" t="s">
        <v>322</v>
      </c>
      <c r="D40" s="1112"/>
      <c r="E40" s="1113"/>
      <c r="F40" s="185">
        <v>0.03</v>
      </c>
      <c r="G40" s="190">
        <v>0</v>
      </c>
      <c r="H40" s="190">
        <v>0</v>
      </c>
      <c r="I40" s="190">
        <v>0.01</v>
      </c>
      <c r="J40" s="194">
        <v>0.03</v>
      </c>
      <c r="K40" s="173"/>
      <c r="L40" s="173"/>
      <c r="M40" s="173"/>
      <c r="N40" s="173"/>
      <c r="O40" s="173"/>
      <c r="P40" s="173"/>
    </row>
    <row r="41" spans="1:16" ht="39" customHeight="1" x14ac:dyDescent="0.15">
      <c r="A41" s="173"/>
      <c r="B41" s="176"/>
      <c r="C41" s="1112" t="s">
        <v>348</v>
      </c>
      <c r="D41" s="1112"/>
      <c r="E41" s="1113"/>
      <c r="F41" s="185">
        <v>0.04</v>
      </c>
      <c r="G41" s="190">
        <v>0.05</v>
      </c>
      <c r="H41" s="190">
        <v>0.05</v>
      </c>
      <c r="I41" s="190">
        <v>0.05</v>
      </c>
      <c r="J41" s="194">
        <v>0.02</v>
      </c>
      <c r="K41" s="173"/>
      <c r="L41" s="173"/>
      <c r="M41" s="173"/>
      <c r="N41" s="173"/>
      <c r="O41" s="173"/>
      <c r="P41" s="173"/>
    </row>
    <row r="42" spans="1:16" ht="39" customHeight="1" x14ac:dyDescent="0.15">
      <c r="A42" s="173"/>
      <c r="B42" s="177"/>
      <c r="C42" s="1112" t="s">
        <v>433</v>
      </c>
      <c r="D42" s="1112"/>
      <c r="E42" s="1113"/>
      <c r="F42" s="185" t="s">
        <v>182</v>
      </c>
      <c r="G42" s="190" t="s">
        <v>182</v>
      </c>
      <c r="H42" s="190" t="s">
        <v>182</v>
      </c>
      <c r="I42" s="190" t="s">
        <v>182</v>
      </c>
      <c r="J42" s="194" t="s">
        <v>182</v>
      </c>
      <c r="K42" s="173"/>
      <c r="L42" s="173"/>
      <c r="M42" s="173"/>
      <c r="N42" s="173"/>
      <c r="O42" s="173"/>
      <c r="P42" s="173"/>
    </row>
    <row r="43" spans="1:16" ht="39" customHeight="1" x14ac:dyDescent="0.15">
      <c r="A43" s="173"/>
      <c r="B43" s="178"/>
      <c r="C43" s="1114" t="s">
        <v>389</v>
      </c>
      <c r="D43" s="1114"/>
      <c r="E43" s="1115"/>
      <c r="F43" s="186">
        <v>0.08</v>
      </c>
      <c r="G43" s="191">
        <v>7.0000000000000007E-2</v>
      </c>
      <c r="H43" s="191">
        <v>0.16</v>
      </c>
      <c r="I43" s="191">
        <v>7.0000000000000007E-2</v>
      </c>
      <c r="J43" s="195">
        <v>0.04</v>
      </c>
      <c r="K43" s="173"/>
      <c r="L43" s="173"/>
      <c r="M43" s="173"/>
      <c r="N43" s="173"/>
      <c r="O43" s="173"/>
      <c r="P43" s="173"/>
    </row>
    <row r="44" spans="1:16" ht="39" customHeight="1" x14ac:dyDescent="0.15">
      <c r="A44" s="173"/>
      <c r="B44" s="179" t="s">
        <v>18</v>
      </c>
      <c r="C44" s="181"/>
      <c r="D44" s="181"/>
      <c r="E44" s="181"/>
      <c r="F44" s="187"/>
      <c r="G44" s="187"/>
      <c r="H44" s="187"/>
      <c r="I44" s="187"/>
      <c r="J44" s="187"/>
      <c r="K44" s="173"/>
      <c r="L44" s="173"/>
      <c r="M44" s="173"/>
      <c r="N44" s="173"/>
      <c r="O44" s="173"/>
      <c r="P44" s="173"/>
    </row>
    <row r="45" spans="1:16" ht="17.25" x14ac:dyDescent="0.15">
      <c r="A45" s="173"/>
      <c r="B45" s="173"/>
      <c r="C45" s="173"/>
      <c r="D45" s="173"/>
      <c r="E45" s="173"/>
      <c r="F45" s="173"/>
      <c r="G45" s="173"/>
      <c r="H45" s="173"/>
      <c r="I45" s="173"/>
      <c r="J45" s="173"/>
      <c r="K45" s="173"/>
      <c r="L45" s="173"/>
      <c r="M45" s="173"/>
      <c r="N45" s="173"/>
      <c r="O45" s="173"/>
      <c r="P45" s="173"/>
    </row>
  </sheetData>
  <sheetProtection algorithmName="SHA-512" hashValue="/2303W+MlNrJLjqL0nLQQ47ZQbjWE98dSkCVo6z0QygM9uL2ii7xiT7PVTRjE1VOOCjxQkOwuRExO5FVJj5Iaw==" saltValue="Qpgx/OBINOJkYciFo02Jk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B39" sqref="BB39"/>
    </sheetView>
  </sheetViews>
  <sheetFormatPr defaultColWidth="0" defaultRowHeight="12.6" customHeight="1" zeroHeight="1" x14ac:dyDescent="0.15"/>
  <cols>
    <col min="1" max="1" width="6.625" style="33" customWidth="1"/>
    <col min="2" max="3" width="10.875" style="33" customWidth="1"/>
    <col min="4" max="4" width="10" style="33" customWidth="1"/>
    <col min="5" max="10" width="11" style="33" customWidth="1"/>
    <col min="11" max="15" width="13.125" style="33" customWidth="1"/>
    <col min="16" max="21" width="11.5" style="33" customWidth="1"/>
    <col min="22" max="22" width="0" style="33" hidden="1" customWidth="1"/>
    <col min="23" max="16384" width="0" style="33" hidden="1"/>
  </cols>
  <sheetData>
    <row r="1" spans="1:21" ht="13.5" customHeight="1" x14ac:dyDescent="0.15">
      <c r="A1" s="72"/>
      <c r="B1" s="72"/>
      <c r="C1" s="72"/>
      <c r="D1" s="72"/>
      <c r="E1" s="72"/>
      <c r="F1" s="72"/>
      <c r="G1" s="72"/>
      <c r="H1" s="72"/>
      <c r="I1" s="72"/>
      <c r="J1" s="72"/>
      <c r="K1" s="72"/>
      <c r="L1" s="72"/>
      <c r="M1" s="72"/>
      <c r="N1" s="72"/>
      <c r="O1" s="72"/>
      <c r="P1" s="72"/>
      <c r="Q1" s="72"/>
      <c r="R1" s="72"/>
      <c r="S1" s="72"/>
      <c r="T1" s="72"/>
      <c r="U1" s="72"/>
    </row>
    <row r="2" spans="1:21" ht="13.5" customHeight="1" x14ac:dyDescent="0.15">
      <c r="A2" s="72"/>
      <c r="B2" s="72"/>
      <c r="C2" s="72"/>
      <c r="D2" s="72"/>
      <c r="E2" s="72"/>
      <c r="F2" s="72"/>
      <c r="G2" s="72"/>
      <c r="H2" s="72"/>
      <c r="I2" s="72"/>
      <c r="J2" s="72"/>
      <c r="K2" s="72"/>
      <c r="L2" s="72"/>
      <c r="M2" s="72"/>
      <c r="N2" s="72"/>
      <c r="O2" s="72"/>
      <c r="P2" s="72"/>
      <c r="Q2" s="72"/>
      <c r="R2" s="72"/>
      <c r="S2" s="72"/>
      <c r="T2" s="72"/>
      <c r="U2" s="72"/>
    </row>
    <row r="3" spans="1:21" ht="13.5" customHeight="1" x14ac:dyDescent="0.15">
      <c r="A3" s="72"/>
      <c r="B3" s="72"/>
      <c r="C3" s="72"/>
      <c r="D3" s="72"/>
      <c r="E3" s="72"/>
      <c r="F3" s="72"/>
      <c r="G3" s="72"/>
      <c r="H3" s="72"/>
      <c r="I3" s="72"/>
      <c r="J3" s="72"/>
      <c r="K3" s="72"/>
      <c r="L3" s="72"/>
      <c r="M3" s="72"/>
      <c r="N3" s="72"/>
      <c r="O3" s="72"/>
      <c r="P3" s="72"/>
      <c r="Q3" s="72"/>
      <c r="R3" s="72"/>
      <c r="S3" s="72"/>
      <c r="T3" s="72"/>
      <c r="U3" s="72"/>
    </row>
    <row r="4" spans="1:21" ht="13.5" customHeight="1" x14ac:dyDescent="0.15">
      <c r="A4" s="72"/>
      <c r="B4" s="72"/>
      <c r="C4" s="72"/>
      <c r="D4" s="72"/>
      <c r="E4" s="72"/>
      <c r="F4" s="72"/>
      <c r="G4" s="72"/>
      <c r="H4" s="72"/>
      <c r="I4" s="72"/>
      <c r="J4" s="72"/>
      <c r="K4" s="72"/>
      <c r="L4" s="72"/>
      <c r="M4" s="72"/>
      <c r="N4" s="72"/>
      <c r="O4" s="72"/>
      <c r="P4" s="72"/>
      <c r="Q4" s="72"/>
      <c r="R4" s="72"/>
      <c r="S4" s="72"/>
      <c r="T4" s="72"/>
      <c r="U4" s="72"/>
    </row>
    <row r="5" spans="1:21" ht="13.5" customHeight="1" x14ac:dyDescent="0.15">
      <c r="A5" s="72"/>
      <c r="B5" s="72"/>
      <c r="C5" s="72"/>
      <c r="D5" s="72"/>
      <c r="E5" s="72"/>
      <c r="F5" s="72"/>
      <c r="G5" s="72"/>
      <c r="H5" s="72"/>
      <c r="I5" s="72"/>
      <c r="J5" s="72"/>
      <c r="K5" s="72"/>
      <c r="L5" s="72"/>
      <c r="M5" s="72"/>
      <c r="N5" s="72"/>
      <c r="O5" s="72"/>
      <c r="P5" s="72"/>
      <c r="Q5" s="72"/>
      <c r="R5" s="72"/>
      <c r="S5" s="72"/>
      <c r="T5" s="72"/>
      <c r="U5" s="72"/>
    </row>
    <row r="6" spans="1:21" ht="13.5" customHeight="1" x14ac:dyDescent="0.15">
      <c r="A6" s="72"/>
      <c r="B6" s="72"/>
      <c r="C6" s="72"/>
      <c r="D6" s="72"/>
      <c r="E6" s="72"/>
      <c r="F6" s="72"/>
      <c r="G6" s="72"/>
      <c r="H6" s="72"/>
      <c r="I6" s="72"/>
      <c r="J6" s="72"/>
      <c r="K6" s="72"/>
      <c r="L6" s="72"/>
      <c r="M6" s="72"/>
      <c r="N6" s="72"/>
      <c r="O6" s="72"/>
      <c r="P6" s="72"/>
      <c r="Q6" s="72"/>
      <c r="R6" s="72"/>
      <c r="S6" s="72"/>
      <c r="T6" s="72"/>
      <c r="U6" s="72"/>
    </row>
    <row r="7" spans="1:21" ht="13.5" customHeight="1" x14ac:dyDescent="0.15">
      <c r="A7" s="72"/>
      <c r="B7" s="72"/>
      <c r="C7" s="72"/>
      <c r="D7" s="72"/>
      <c r="E7" s="72"/>
      <c r="F7" s="72"/>
      <c r="G7" s="72"/>
      <c r="H7" s="72"/>
      <c r="I7" s="72"/>
      <c r="J7" s="72"/>
      <c r="K7" s="72"/>
      <c r="L7" s="72"/>
      <c r="M7" s="72"/>
      <c r="N7" s="72"/>
      <c r="O7" s="72"/>
      <c r="P7" s="72"/>
      <c r="Q7" s="72"/>
      <c r="R7" s="72"/>
      <c r="S7" s="72"/>
      <c r="T7" s="72"/>
      <c r="U7" s="72"/>
    </row>
    <row r="8" spans="1:21" ht="13.5" customHeight="1" x14ac:dyDescent="0.15">
      <c r="A8" s="72"/>
      <c r="B8" s="72"/>
      <c r="C8" s="72"/>
      <c r="D8" s="72"/>
      <c r="E8" s="72"/>
      <c r="F8" s="72"/>
      <c r="G8" s="72"/>
      <c r="H8" s="72"/>
      <c r="I8" s="72"/>
      <c r="J8" s="72"/>
      <c r="K8" s="72"/>
      <c r="L8" s="72"/>
      <c r="M8" s="72"/>
      <c r="N8" s="72"/>
      <c r="O8" s="72"/>
      <c r="P8" s="72"/>
      <c r="Q8" s="72"/>
      <c r="R8" s="72"/>
      <c r="S8" s="72"/>
      <c r="T8" s="72"/>
      <c r="U8" s="72"/>
    </row>
    <row r="9" spans="1:21" ht="13.5" customHeight="1" x14ac:dyDescent="0.15">
      <c r="A9" s="72"/>
      <c r="B9" s="72"/>
      <c r="C9" s="72"/>
      <c r="D9" s="72"/>
      <c r="E9" s="72"/>
      <c r="F9" s="72"/>
      <c r="G9" s="72"/>
      <c r="H9" s="72"/>
      <c r="I9" s="72"/>
      <c r="J9" s="72"/>
      <c r="K9" s="72"/>
      <c r="L9" s="72"/>
      <c r="M9" s="72"/>
      <c r="N9" s="72"/>
      <c r="O9" s="72"/>
      <c r="P9" s="72"/>
      <c r="Q9" s="72"/>
      <c r="R9" s="72"/>
      <c r="S9" s="72"/>
      <c r="T9" s="72"/>
      <c r="U9" s="72"/>
    </row>
    <row r="10" spans="1:21" ht="13.5" customHeight="1" x14ac:dyDescent="0.15">
      <c r="A10" s="72"/>
      <c r="B10" s="72"/>
      <c r="C10" s="72"/>
      <c r="D10" s="72"/>
      <c r="E10" s="72"/>
      <c r="F10" s="72"/>
      <c r="G10" s="72"/>
      <c r="H10" s="72"/>
      <c r="I10" s="72"/>
      <c r="J10" s="72"/>
      <c r="K10" s="72"/>
      <c r="L10" s="72"/>
      <c r="M10" s="72"/>
      <c r="N10" s="72"/>
      <c r="O10" s="72"/>
      <c r="P10" s="72"/>
      <c r="Q10" s="72"/>
      <c r="R10" s="72"/>
      <c r="S10" s="72"/>
      <c r="T10" s="72"/>
      <c r="U10" s="72"/>
    </row>
    <row r="11" spans="1:21" ht="13.5" customHeight="1" x14ac:dyDescent="0.15">
      <c r="A11" s="72"/>
      <c r="B11" s="72"/>
      <c r="C11" s="72"/>
      <c r="D11" s="72"/>
      <c r="E11" s="72"/>
      <c r="F11" s="72"/>
      <c r="G11" s="72"/>
      <c r="H11" s="72"/>
      <c r="I11" s="72"/>
      <c r="J11" s="72"/>
      <c r="K11" s="72"/>
      <c r="L11" s="72"/>
      <c r="M11" s="72"/>
      <c r="N11" s="72"/>
      <c r="O11" s="72"/>
      <c r="P11" s="72"/>
      <c r="Q11" s="72"/>
      <c r="R11" s="72"/>
      <c r="S11" s="72"/>
      <c r="T11" s="72"/>
      <c r="U11" s="72"/>
    </row>
    <row r="12" spans="1:21" ht="13.5" customHeight="1" x14ac:dyDescent="0.15">
      <c r="A12" s="72"/>
      <c r="B12" s="72"/>
      <c r="C12" s="72"/>
      <c r="D12" s="72"/>
      <c r="E12" s="72"/>
      <c r="F12" s="72"/>
      <c r="G12" s="72"/>
      <c r="H12" s="72"/>
      <c r="I12" s="72"/>
      <c r="J12" s="72"/>
      <c r="K12" s="72"/>
      <c r="L12" s="72"/>
      <c r="M12" s="72"/>
      <c r="N12" s="72"/>
      <c r="O12" s="72"/>
      <c r="P12" s="72"/>
      <c r="Q12" s="72"/>
      <c r="R12" s="72"/>
      <c r="S12" s="72"/>
      <c r="T12" s="72"/>
      <c r="U12" s="72"/>
    </row>
    <row r="13" spans="1:21" ht="13.5" customHeight="1" x14ac:dyDescent="0.15">
      <c r="A13" s="72"/>
      <c r="B13" s="72"/>
      <c r="C13" s="72"/>
      <c r="D13" s="72"/>
      <c r="E13" s="72"/>
      <c r="F13" s="72"/>
      <c r="G13" s="72"/>
      <c r="H13" s="72"/>
      <c r="I13" s="72"/>
      <c r="J13" s="72"/>
      <c r="K13" s="72"/>
      <c r="L13" s="72"/>
      <c r="M13" s="72"/>
      <c r="N13" s="72"/>
      <c r="O13" s="72"/>
      <c r="P13" s="72"/>
      <c r="Q13" s="72"/>
      <c r="R13" s="72"/>
      <c r="S13" s="72"/>
      <c r="T13" s="72"/>
      <c r="U13" s="72"/>
    </row>
    <row r="14" spans="1:21" ht="13.5" customHeight="1" x14ac:dyDescent="0.15">
      <c r="A14" s="72"/>
      <c r="B14" s="72"/>
      <c r="C14" s="72"/>
      <c r="D14" s="72"/>
      <c r="E14" s="72"/>
      <c r="F14" s="72"/>
      <c r="G14" s="72"/>
      <c r="H14" s="72"/>
      <c r="I14" s="72"/>
      <c r="J14" s="72"/>
      <c r="K14" s="72"/>
      <c r="L14" s="72"/>
      <c r="M14" s="72"/>
      <c r="N14" s="72"/>
      <c r="O14" s="72"/>
      <c r="P14" s="72"/>
      <c r="Q14" s="72"/>
      <c r="R14" s="72"/>
      <c r="S14" s="72"/>
      <c r="T14" s="72"/>
      <c r="U14" s="72"/>
    </row>
    <row r="15" spans="1:21" ht="13.5" customHeight="1" x14ac:dyDescent="0.15">
      <c r="A15" s="72"/>
      <c r="B15" s="72"/>
      <c r="C15" s="72"/>
      <c r="D15" s="72"/>
      <c r="E15" s="72"/>
      <c r="F15" s="72"/>
      <c r="G15" s="72"/>
      <c r="H15" s="72"/>
      <c r="I15" s="72"/>
      <c r="J15" s="72"/>
      <c r="K15" s="72"/>
      <c r="L15" s="72"/>
      <c r="M15" s="72"/>
      <c r="N15" s="72"/>
      <c r="O15" s="72"/>
      <c r="P15" s="72"/>
      <c r="Q15" s="72"/>
      <c r="R15" s="72"/>
      <c r="S15" s="72"/>
      <c r="T15" s="72"/>
      <c r="U15" s="72"/>
    </row>
    <row r="16" spans="1:21" ht="13.5" customHeight="1" x14ac:dyDescent="0.15">
      <c r="A16" s="72"/>
      <c r="B16" s="72"/>
      <c r="C16" s="72"/>
      <c r="D16" s="72"/>
      <c r="E16" s="72"/>
      <c r="F16" s="72"/>
      <c r="G16" s="72"/>
      <c r="H16" s="72"/>
      <c r="I16" s="72"/>
      <c r="J16" s="72"/>
      <c r="K16" s="72"/>
      <c r="L16" s="72"/>
      <c r="M16" s="72"/>
      <c r="N16" s="72"/>
      <c r="O16" s="72"/>
      <c r="P16" s="72"/>
      <c r="Q16" s="72"/>
      <c r="R16" s="72"/>
      <c r="S16" s="72"/>
      <c r="T16" s="72"/>
      <c r="U16" s="72"/>
    </row>
    <row r="17" spans="1:21" ht="13.5" customHeight="1" x14ac:dyDescent="0.15">
      <c r="A17" s="72"/>
      <c r="B17" s="72"/>
      <c r="C17" s="72"/>
      <c r="D17" s="72"/>
      <c r="E17" s="72"/>
      <c r="F17" s="72"/>
      <c r="G17" s="72"/>
      <c r="H17" s="72"/>
      <c r="I17" s="72"/>
      <c r="J17" s="72"/>
      <c r="K17" s="72"/>
      <c r="L17" s="72"/>
      <c r="M17" s="72"/>
      <c r="N17" s="72"/>
      <c r="O17" s="72"/>
      <c r="P17" s="72"/>
      <c r="Q17" s="72"/>
      <c r="R17" s="72"/>
      <c r="S17" s="72"/>
      <c r="T17" s="72"/>
      <c r="U17" s="72"/>
    </row>
    <row r="18" spans="1:21" ht="13.5" customHeight="1" x14ac:dyDescent="0.15">
      <c r="A18" s="72"/>
      <c r="B18" s="72"/>
      <c r="C18" s="72"/>
      <c r="D18" s="72"/>
      <c r="E18" s="72"/>
      <c r="F18" s="72"/>
      <c r="G18" s="72"/>
      <c r="H18" s="72"/>
      <c r="I18" s="72"/>
      <c r="J18" s="72"/>
      <c r="K18" s="72"/>
      <c r="L18" s="72"/>
      <c r="M18" s="72"/>
      <c r="N18" s="72"/>
      <c r="O18" s="72"/>
      <c r="P18" s="72"/>
      <c r="Q18" s="72"/>
      <c r="R18" s="72"/>
      <c r="S18" s="72"/>
      <c r="T18" s="72"/>
      <c r="U18" s="72"/>
    </row>
    <row r="19" spans="1:21" ht="13.5" customHeight="1" x14ac:dyDescent="0.15">
      <c r="A19" s="72"/>
      <c r="B19" s="72"/>
      <c r="C19" s="72"/>
      <c r="D19" s="72"/>
      <c r="E19" s="72"/>
      <c r="F19" s="72"/>
      <c r="G19" s="72"/>
      <c r="H19" s="72"/>
      <c r="I19" s="72"/>
      <c r="J19" s="72"/>
      <c r="K19" s="72"/>
      <c r="L19" s="72"/>
      <c r="M19" s="72"/>
      <c r="N19" s="72"/>
      <c r="O19" s="72"/>
      <c r="P19" s="72"/>
      <c r="Q19" s="72"/>
      <c r="R19" s="72"/>
      <c r="S19" s="72"/>
      <c r="T19" s="72"/>
      <c r="U19" s="72"/>
    </row>
    <row r="20" spans="1:21" ht="13.5" customHeight="1" x14ac:dyDescent="0.15">
      <c r="A20" s="72"/>
      <c r="B20" s="72"/>
      <c r="C20" s="72"/>
      <c r="D20" s="72"/>
      <c r="E20" s="72"/>
      <c r="F20" s="72"/>
      <c r="G20" s="72"/>
      <c r="H20" s="72"/>
      <c r="I20" s="72"/>
      <c r="J20" s="72"/>
      <c r="K20" s="72"/>
      <c r="L20" s="72"/>
      <c r="M20" s="72"/>
      <c r="N20" s="72"/>
      <c r="O20" s="72"/>
      <c r="P20" s="72"/>
      <c r="Q20" s="72"/>
      <c r="R20" s="72"/>
      <c r="S20" s="72"/>
      <c r="T20" s="72"/>
      <c r="U20" s="72"/>
    </row>
    <row r="21" spans="1:21" ht="13.5" customHeight="1" x14ac:dyDescent="0.15">
      <c r="A21" s="72"/>
      <c r="B21" s="72"/>
      <c r="C21" s="72"/>
      <c r="D21" s="72"/>
      <c r="E21" s="72"/>
      <c r="F21" s="72"/>
      <c r="G21" s="72"/>
      <c r="H21" s="72"/>
      <c r="I21" s="72"/>
      <c r="J21" s="72"/>
      <c r="K21" s="72"/>
      <c r="L21" s="72"/>
      <c r="M21" s="72"/>
      <c r="N21" s="72"/>
      <c r="O21" s="72"/>
      <c r="P21" s="72"/>
      <c r="Q21" s="72"/>
      <c r="R21" s="72"/>
      <c r="S21" s="72"/>
      <c r="T21" s="72"/>
      <c r="U21" s="72"/>
    </row>
    <row r="22" spans="1:21" ht="13.5" customHeight="1" x14ac:dyDescent="0.15">
      <c r="A22" s="72"/>
      <c r="B22" s="72"/>
      <c r="C22" s="72"/>
      <c r="D22" s="72"/>
      <c r="E22" s="72"/>
      <c r="F22" s="72"/>
      <c r="G22" s="72"/>
      <c r="H22" s="72"/>
      <c r="I22" s="72"/>
      <c r="J22" s="72"/>
      <c r="K22" s="72"/>
      <c r="L22" s="72"/>
      <c r="M22" s="72"/>
      <c r="N22" s="72"/>
      <c r="O22" s="72"/>
      <c r="P22" s="72"/>
      <c r="Q22" s="72"/>
      <c r="R22" s="72"/>
      <c r="S22" s="72"/>
      <c r="T22" s="72"/>
      <c r="U22" s="72"/>
    </row>
    <row r="23" spans="1:21" ht="13.5" customHeight="1" x14ac:dyDescent="0.15">
      <c r="A23" s="72"/>
      <c r="B23" s="72"/>
      <c r="C23" s="72"/>
      <c r="D23" s="72"/>
      <c r="E23" s="72"/>
      <c r="F23" s="72"/>
      <c r="G23" s="72"/>
      <c r="H23" s="72"/>
      <c r="I23" s="72"/>
      <c r="J23" s="72"/>
      <c r="K23" s="72"/>
      <c r="L23" s="72"/>
      <c r="M23" s="72"/>
      <c r="N23" s="72"/>
      <c r="O23" s="72"/>
      <c r="P23" s="72"/>
      <c r="Q23" s="72"/>
      <c r="R23" s="72"/>
      <c r="S23" s="72"/>
      <c r="T23" s="72"/>
      <c r="U23" s="72"/>
    </row>
    <row r="24" spans="1:21" ht="13.5" customHeight="1" x14ac:dyDescent="0.15">
      <c r="A24" s="72"/>
      <c r="B24" s="72"/>
      <c r="C24" s="72"/>
      <c r="D24" s="72"/>
      <c r="E24" s="72"/>
      <c r="F24" s="72"/>
      <c r="G24" s="72"/>
      <c r="H24" s="72"/>
      <c r="I24" s="72"/>
      <c r="J24" s="72"/>
      <c r="K24" s="72"/>
      <c r="L24" s="72"/>
      <c r="M24" s="72"/>
      <c r="N24" s="72"/>
      <c r="O24" s="72"/>
      <c r="P24" s="72"/>
      <c r="Q24" s="72"/>
      <c r="R24" s="72"/>
      <c r="S24" s="72"/>
      <c r="T24" s="72"/>
      <c r="U24" s="72"/>
    </row>
    <row r="25" spans="1:21" ht="13.5" customHeight="1" x14ac:dyDescent="0.15">
      <c r="A25" s="72"/>
      <c r="B25" s="72"/>
      <c r="C25" s="72"/>
      <c r="D25" s="72"/>
      <c r="E25" s="72"/>
      <c r="F25" s="72"/>
      <c r="G25" s="72"/>
      <c r="H25" s="72"/>
      <c r="I25" s="72"/>
      <c r="J25" s="72"/>
      <c r="K25" s="72"/>
      <c r="L25" s="72"/>
      <c r="M25" s="72"/>
      <c r="N25" s="72"/>
      <c r="O25" s="72"/>
      <c r="P25" s="72"/>
      <c r="Q25" s="72"/>
      <c r="R25" s="72"/>
      <c r="S25" s="72"/>
      <c r="T25" s="72"/>
      <c r="U25" s="72"/>
    </row>
    <row r="26" spans="1:21" ht="13.5" customHeight="1" x14ac:dyDescent="0.15">
      <c r="A26" s="72"/>
      <c r="B26" s="72"/>
      <c r="C26" s="72"/>
      <c r="D26" s="72"/>
      <c r="E26" s="72"/>
      <c r="F26" s="72"/>
      <c r="G26" s="72"/>
      <c r="H26" s="72"/>
      <c r="I26" s="72"/>
      <c r="J26" s="72"/>
      <c r="K26" s="72"/>
      <c r="L26" s="72"/>
      <c r="M26" s="72"/>
      <c r="N26" s="72"/>
      <c r="O26" s="72"/>
      <c r="P26" s="72"/>
      <c r="Q26" s="72"/>
      <c r="R26" s="72"/>
      <c r="S26" s="72"/>
      <c r="T26" s="72"/>
      <c r="U26" s="72"/>
    </row>
    <row r="27" spans="1:21" ht="13.5" customHeight="1" x14ac:dyDescent="0.15">
      <c r="A27" s="72"/>
      <c r="B27" s="72"/>
      <c r="C27" s="72"/>
      <c r="D27" s="72"/>
      <c r="E27" s="72"/>
      <c r="F27" s="72"/>
      <c r="G27" s="72"/>
      <c r="H27" s="72"/>
      <c r="I27" s="72"/>
      <c r="J27" s="72"/>
      <c r="K27" s="72"/>
      <c r="L27" s="72"/>
      <c r="M27" s="72"/>
      <c r="N27" s="72"/>
      <c r="O27" s="72"/>
      <c r="P27" s="72"/>
      <c r="Q27" s="72"/>
      <c r="R27" s="72"/>
      <c r="S27" s="72"/>
      <c r="T27" s="72"/>
      <c r="U27" s="72"/>
    </row>
    <row r="28" spans="1:21" ht="13.5" customHeight="1" x14ac:dyDescent="0.15">
      <c r="A28" s="72"/>
      <c r="B28" s="72"/>
      <c r="C28" s="72"/>
      <c r="D28" s="72"/>
      <c r="E28" s="72"/>
      <c r="F28" s="72"/>
      <c r="G28" s="72"/>
      <c r="H28" s="72"/>
      <c r="I28" s="72"/>
      <c r="J28" s="72"/>
      <c r="K28" s="72"/>
      <c r="L28" s="72"/>
      <c r="M28" s="72"/>
      <c r="N28" s="72"/>
      <c r="O28" s="72"/>
      <c r="P28" s="72"/>
      <c r="Q28" s="72"/>
      <c r="R28" s="72"/>
      <c r="S28" s="72"/>
      <c r="T28" s="72"/>
      <c r="U28" s="72"/>
    </row>
    <row r="29" spans="1:21" ht="13.5" customHeight="1" x14ac:dyDescent="0.15">
      <c r="A29" s="72"/>
      <c r="B29" s="72"/>
      <c r="C29" s="72"/>
      <c r="D29" s="72"/>
      <c r="E29" s="72"/>
      <c r="F29" s="72"/>
      <c r="G29" s="72"/>
      <c r="H29" s="72"/>
      <c r="I29" s="72"/>
      <c r="J29" s="72"/>
      <c r="K29" s="72"/>
      <c r="L29" s="72"/>
      <c r="M29" s="72"/>
      <c r="N29" s="72"/>
      <c r="O29" s="72"/>
      <c r="P29" s="72"/>
      <c r="Q29" s="72"/>
      <c r="R29" s="72"/>
      <c r="S29" s="72"/>
      <c r="T29" s="72"/>
      <c r="U29" s="72"/>
    </row>
    <row r="30" spans="1:21" ht="13.5" customHeight="1" x14ac:dyDescent="0.15">
      <c r="A30" s="72"/>
      <c r="B30" s="72"/>
      <c r="C30" s="72"/>
      <c r="D30" s="72"/>
      <c r="E30" s="72"/>
      <c r="F30" s="72"/>
      <c r="G30" s="72"/>
      <c r="H30" s="72"/>
      <c r="I30" s="72"/>
      <c r="J30" s="72"/>
      <c r="K30" s="72"/>
      <c r="L30" s="72"/>
      <c r="M30" s="72"/>
      <c r="N30" s="72"/>
      <c r="O30" s="72"/>
      <c r="P30" s="72"/>
      <c r="Q30" s="72"/>
      <c r="R30" s="72"/>
      <c r="S30" s="72"/>
      <c r="T30" s="72"/>
      <c r="U30" s="72"/>
    </row>
    <row r="31" spans="1:21" ht="13.5" customHeight="1" x14ac:dyDescent="0.15">
      <c r="A31" s="72"/>
      <c r="B31" s="72"/>
      <c r="C31" s="72"/>
      <c r="D31" s="72"/>
      <c r="E31" s="72"/>
      <c r="F31" s="72"/>
      <c r="G31" s="72"/>
      <c r="H31" s="72"/>
      <c r="I31" s="72"/>
      <c r="J31" s="72"/>
      <c r="K31" s="72"/>
      <c r="L31" s="72"/>
      <c r="M31" s="72"/>
      <c r="N31" s="72"/>
      <c r="O31" s="72"/>
      <c r="P31" s="72"/>
      <c r="Q31" s="72"/>
      <c r="R31" s="72"/>
      <c r="S31" s="72"/>
      <c r="T31" s="72"/>
      <c r="U31" s="72"/>
    </row>
    <row r="32" spans="1:21" ht="13.5" customHeight="1" x14ac:dyDescent="0.15">
      <c r="A32" s="72"/>
      <c r="B32" s="72"/>
      <c r="C32" s="72"/>
      <c r="D32" s="72"/>
      <c r="E32" s="72"/>
      <c r="F32" s="72"/>
      <c r="G32" s="72"/>
      <c r="H32" s="72"/>
      <c r="I32" s="72"/>
      <c r="J32" s="72"/>
      <c r="K32" s="72"/>
      <c r="L32" s="72"/>
      <c r="M32" s="72"/>
      <c r="N32" s="72"/>
      <c r="O32" s="72"/>
      <c r="P32" s="72"/>
      <c r="Q32" s="72"/>
      <c r="R32" s="72"/>
      <c r="S32" s="72"/>
      <c r="T32" s="72"/>
      <c r="U32" s="72"/>
    </row>
    <row r="33" spans="1:21" ht="13.5" customHeight="1" x14ac:dyDescent="0.15">
      <c r="A33" s="72"/>
      <c r="B33" s="72"/>
      <c r="C33" s="72"/>
      <c r="D33" s="72"/>
      <c r="E33" s="72"/>
      <c r="F33" s="72"/>
      <c r="G33" s="72"/>
      <c r="H33" s="72"/>
      <c r="I33" s="72"/>
      <c r="J33" s="72"/>
      <c r="K33" s="72"/>
      <c r="L33" s="72"/>
      <c r="M33" s="72"/>
      <c r="N33" s="72"/>
      <c r="O33" s="72"/>
      <c r="P33" s="72"/>
      <c r="Q33" s="72"/>
      <c r="R33" s="72"/>
      <c r="S33" s="72"/>
      <c r="T33" s="72"/>
      <c r="U33" s="72"/>
    </row>
    <row r="34" spans="1:21" ht="13.5" customHeight="1" x14ac:dyDescent="0.15">
      <c r="A34" s="72"/>
      <c r="B34" s="72"/>
      <c r="C34" s="72"/>
      <c r="D34" s="72"/>
      <c r="E34" s="72"/>
      <c r="F34" s="72"/>
      <c r="G34" s="72"/>
      <c r="H34" s="72"/>
      <c r="I34" s="72"/>
      <c r="J34" s="72"/>
      <c r="K34" s="72"/>
      <c r="L34" s="72"/>
      <c r="M34" s="72"/>
      <c r="N34" s="72"/>
      <c r="O34" s="72"/>
      <c r="P34" s="72"/>
      <c r="Q34" s="72"/>
      <c r="R34" s="72"/>
      <c r="S34" s="72"/>
      <c r="T34" s="72"/>
      <c r="U34" s="72"/>
    </row>
    <row r="35" spans="1:21" ht="13.5" customHeight="1" x14ac:dyDescent="0.15">
      <c r="A35" s="72"/>
      <c r="B35" s="72"/>
      <c r="C35" s="72"/>
      <c r="D35" s="72"/>
      <c r="E35" s="72"/>
      <c r="F35" s="72"/>
      <c r="G35" s="72"/>
      <c r="H35" s="72"/>
      <c r="I35" s="72"/>
      <c r="J35" s="72"/>
      <c r="K35" s="72"/>
      <c r="L35" s="72"/>
      <c r="M35" s="72"/>
      <c r="N35" s="72"/>
      <c r="O35" s="72"/>
      <c r="P35" s="72"/>
      <c r="Q35" s="72"/>
      <c r="R35" s="72"/>
      <c r="S35" s="72"/>
      <c r="T35" s="72"/>
      <c r="U35" s="72"/>
    </row>
    <row r="36" spans="1:21" ht="13.5" customHeight="1" x14ac:dyDescent="0.15">
      <c r="A36" s="72"/>
      <c r="B36" s="72"/>
      <c r="C36" s="72"/>
      <c r="D36" s="72"/>
      <c r="E36" s="72"/>
      <c r="F36" s="72"/>
      <c r="G36" s="72"/>
      <c r="H36" s="72"/>
      <c r="I36" s="72"/>
      <c r="J36" s="72"/>
      <c r="K36" s="72"/>
      <c r="L36" s="72"/>
      <c r="M36" s="72"/>
      <c r="N36" s="72"/>
      <c r="O36" s="72"/>
      <c r="P36" s="72"/>
      <c r="Q36" s="72"/>
      <c r="R36" s="72"/>
      <c r="S36" s="72"/>
      <c r="T36" s="72"/>
      <c r="U36" s="72"/>
    </row>
    <row r="37" spans="1:21" ht="13.5" customHeight="1" x14ac:dyDescent="0.15">
      <c r="A37" s="72"/>
      <c r="B37" s="72"/>
      <c r="C37" s="72"/>
      <c r="D37" s="72"/>
      <c r="E37" s="72"/>
      <c r="F37" s="72"/>
      <c r="G37" s="72"/>
      <c r="H37" s="72"/>
      <c r="I37" s="72"/>
      <c r="J37" s="72"/>
      <c r="K37" s="72"/>
      <c r="L37" s="72"/>
      <c r="M37" s="72"/>
      <c r="N37" s="72"/>
      <c r="O37" s="72"/>
      <c r="P37" s="72"/>
      <c r="Q37" s="72"/>
      <c r="R37" s="72"/>
      <c r="S37" s="72"/>
      <c r="T37" s="72"/>
      <c r="U37" s="72"/>
    </row>
    <row r="38" spans="1:21" ht="13.5" customHeight="1" x14ac:dyDescent="0.15">
      <c r="A38" s="72"/>
      <c r="B38" s="72"/>
      <c r="C38" s="72"/>
      <c r="D38" s="72"/>
      <c r="E38" s="72"/>
      <c r="F38" s="72"/>
      <c r="G38" s="72"/>
      <c r="H38" s="72"/>
      <c r="I38" s="72"/>
      <c r="J38" s="72"/>
      <c r="K38" s="72"/>
      <c r="L38" s="72"/>
      <c r="M38" s="72"/>
      <c r="N38" s="72"/>
      <c r="O38" s="72"/>
      <c r="P38" s="72"/>
      <c r="Q38" s="72"/>
      <c r="R38" s="72"/>
      <c r="S38" s="72"/>
      <c r="T38" s="72"/>
      <c r="U38" s="72"/>
    </row>
    <row r="39" spans="1:21" ht="13.5" customHeight="1" x14ac:dyDescent="0.15">
      <c r="A39" s="72"/>
      <c r="B39" s="72"/>
      <c r="C39" s="72"/>
      <c r="D39" s="72"/>
      <c r="E39" s="72"/>
      <c r="F39" s="72"/>
      <c r="G39" s="72"/>
      <c r="H39" s="72"/>
      <c r="I39" s="72"/>
      <c r="J39" s="72"/>
      <c r="K39" s="72"/>
      <c r="L39" s="72"/>
      <c r="M39" s="72"/>
      <c r="N39" s="72"/>
      <c r="O39" s="72"/>
      <c r="P39" s="72"/>
      <c r="Q39" s="72"/>
      <c r="R39" s="72"/>
      <c r="S39" s="72"/>
      <c r="T39" s="72"/>
      <c r="U39" s="72"/>
    </row>
    <row r="40" spans="1:21" ht="13.5" customHeight="1" x14ac:dyDescent="0.15">
      <c r="A40" s="72"/>
      <c r="B40" s="72"/>
      <c r="C40" s="72"/>
      <c r="D40" s="72"/>
      <c r="E40" s="72"/>
      <c r="F40" s="72"/>
      <c r="G40" s="72"/>
      <c r="H40" s="72"/>
      <c r="I40" s="72"/>
      <c r="J40" s="72"/>
      <c r="K40" s="72"/>
      <c r="L40" s="72"/>
      <c r="M40" s="72"/>
      <c r="N40" s="72"/>
      <c r="O40" s="72"/>
      <c r="P40" s="72"/>
      <c r="Q40" s="72"/>
      <c r="R40" s="72"/>
      <c r="S40" s="72"/>
      <c r="T40" s="72"/>
      <c r="U40" s="72"/>
    </row>
    <row r="41" spans="1:21" ht="13.5" customHeight="1" x14ac:dyDescent="0.15">
      <c r="A41" s="72"/>
      <c r="B41" s="72"/>
      <c r="C41" s="72"/>
      <c r="D41" s="72"/>
      <c r="E41" s="72"/>
      <c r="F41" s="72"/>
      <c r="G41" s="72"/>
      <c r="H41" s="72"/>
      <c r="I41" s="72"/>
      <c r="J41" s="72"/>
      <c r="K41" s="72"/>
      <c r="L41" s="72"/>
      <c r="M41" s="72"/>
      <c r="N41" s="72"/>
      <c r="O41" s="72"/>
      <c r="P41" s="72"/>
      <c r="Q41" s="72"/>
      <c r="R41" s="72"/>
      <c r="S41" s="72"/>
      <c r="T41" s="72"/>
      <c r="U41" s="72"/>
    </row>
    <row r="42" spans="1:21" ht="13.5" customHeight="1" x14ac:dyDescent="0.15">
      <c r="A42" s="72"/>
      <c r="B42" s="72"/>
      <c r="C42" s="72"/>
      <c r="D42" s="72"/>
      <c r="E42" s="72"/>
      <c r="F42" s="72"/>
      <c r="G42" s="72"/>
      <c r="H42" s="72"/>
      <c r="I42" s="72"/>
      <c r="J42" s="72"/>
      <c r="K42" s="72"/>
      <c r="L42" s="72"/>
      <c r="M42" s="72"/>
      <c r="N42" s="72"/>
      <c r="O42" s="72"/>
      <c r="P42" s="72"/>
      <c r="Q42" s="72"/>
      <c r="R42" s="72"/>
      <c r="S42" s="72"/>
      <c r="T42" s="72"/>
      <c r="U42" s="72"/>
    </row>
    <row r="43" spans="1:21" ht="30.75" customHeight="1" x14ac:dyDescent="0.15">
      <c r="A43" s="72"/>
      <c r="B43" s="72"/>
      <c r="C43" s="72"/>
      <c r="D43" s="72"/>
      <c r="E43" s="72"/>
      <c r="F43" s="72"/>
      <c r="G43" s="72"/>
      <c r="H43" s="72"/>
      <c r="I43" s="72"/>
      <c r="J43" s="72"/>
      <c r="K43" s="72"/>
      <c r="L43" s="72"/>
      <c r="M43" s="72"/>
      <c r="N43" s="72"/>
      <c r="O43" s="230" t="s">
        <v>21</v>
      </c>
      <c r="P43" s="72"/>
      <c r="Q43" s="72"/>
      <c r="R43" s="72"/>
      <c r="S43" s="72"/>
      <c r="T43" s="72"/>
      <c r="U43" s="72"/>
    </row>
    <row r="44" spans="1:21" ht="30.75" customHeight="1" x14ac:dyDescent="0.15">
      <c r="A44" s="72"/>
      <c r="B44" s="196" t="s">
        <v>22</v>
      </c>
      <c r="C44" s="202"/>
      <c r="D44" s="202"/>
      <c r="E44" s="210"/>
      <c r="F44" s="210"/>
      <c r="G44" s="210"/>
      <c r="H44" s="210"/>
      <c r="I44" s="210"/>
      <c r="J44" s="213" t="s">
        <v>16</v>
      </c>
      <c r="K44" s="215" t="s">
        <v>339</v>
      </c>
      <c r="L44" s="223" t="s">
        <v>428</v>
      </c>
      <c r="M44" s="223" t="s">
        <v>429</v>
      </c>
      <c r="N44" s="223" t="s">
        <v>430</v>
      </c>
      <c r="O44" s="231" t="s">
        <v>431</v>
      </c>
      <c r="P44" s="72"/>
      <c r="Q44" s="72"/>
      <c r="R44" s="72"/>
      <c r="S44" s="72"/>
      <c r="T44" s="72"/>
      <c r="U44" s="72"/>
    </row>
    <row r="45" spans="1:21" ht="30.75" customHeight="1" x14ac:dyDescent="0.15">
      <c r="A45" s="72"/>
      <c r="B45" s="1126" t="s">
        <v>26</v>
      </c>
      <c r="C45" s="1127"/>
      <c r="D45" s="205"/>
      <c r="E45" s="1140" t="s">
        <v>24</v>
      </c>
      <c r="F45" s="1140"/>
      <c r="G45" s="1140"/>
      <c r="H45" s="1140"/>
      <c r="I45" s="1140"/>
      <c r="J45" s="1141"/>
      <c r="K45" s="216">
        <v>3159</v>
      </c>
      <c r="L45" s="224">
        <v>3058</v>
      </c>
      <c r="M45" s="224">
        <v>3157</v>
      </c>
      <c r="N45" s="224">
        <v>3127</v>
      </c>
      <c r="O45" s="232">
        <v>3273</v>
      </c>
      <c r="P45" s="72"/>
      <c r="Q45" s="72"/>
      <c r="R45" s="72"/>
      <c r="S45" s="72"/>
      <c r="T45" s="72"/>
      <c r="U45" s="72"/>
    </row>
    <row r="46" spans="1:21" ht="30.75" customHeight="1" x14ac:dyDescent="0.15">
      <c r="A46" s="72"/>
      <c r="B46" s="1128"/>
      <c r="C46" s="1129"/>
      <c r="D46" s="206"/>
      <c r="E46" s="1132" t="s">
        <v>27</v>
      </c>
      <c r="F46" s="1132"/>
      <c r="G46" s="1132"/>
      <c r="H46" s="1132"/>
      <c r="I46" s="1132"/>
      <c r="J46" s="1133"/>
      <c r="K46" s="217" t="s">
        <v>182</v>
      </c>
      <c r="L46" s="225" t="s">
        <v>182</v>
      </c>
      <c r="M46" s="225" t="s">
        <v>182</v>
      </c>
      <c r="N46" s="225" t="s">
        <v>182</v>
      </c>
      <c r="O46" s="233" t="s">
        <v>182</v>
      </c>
      <c r="P46" s="72"/>
      <c r="Q46" s="72"/>
      <c r="R46" s="72"/>
      <c r="S46" s="72"/>
      <c r="T46" s="72"/>
      <c r="U46" s="72"/>
    </row>
    <row r="47" spans="1:21" ht="30.75" customHeight="1" x14ac:dyDescent="0.15">
      <c r="A47" s="72"/>
      <c r="B47" s="1128"/>
      <c r="C47" s="1129"/>
      <c r="D47" s="206"/>
      <c r="E47" s="1132" t="s">
        <v>31</v>
      </c>
      <c r="F47" s="1132"/>
      <c r="G47" s="1132"/>
      <c r="H47" s="1132"/>
      <c r="I47" s="1132"/>
      <c r="J47" s="1133"/>
      <c r="K47" s="217" t="s">
        <v>182</v>
      </c>
      <c r="L47" s="225" t="s">
        <v>182</v>
      </c>
      <c r="M47" s="225" t="s">
        <v>182</v>
      </c>
      <c r="N47" s="225" t="s">
        <v>182</v>
      </c>
      <c r="O47" s="233" t="s">
        <v>182</v>
      </c>
      <c r="P47" s="72"/>
      <c r="Q47" s="72"/>
      <c r="R47" s="72"/>
      <c r="S47" s="72"/>
      <c r="T47" s="72"/>
      <c r="U47" s="72"/>
    </row>
    <row r="48" spans="1:21" ht="30.75" customHeight="1" x14ac:dyDescent="0.15">
      <c r="A48" s="72"/>
      <c r="B48" s="1128"/>
      <c r="C48" s="1129"/>
      <c r="D48" s="206"/>
      <c r="E48" s="1132" t="s">
        <v>34</v>
      </c>
      <c r="F48" s="1132"/>
      <c r="G48" s="1132"/>
      <c r="H48" s="1132"/>
      <c r="I48" s="1132"/>
      <c r="J48" s="1133"/>
      <c r="K48" s="217">
        <v>411</v>
      </c>
      <c r="L48" s="225">
        <v>393</v>
      </c>
      <c r="M48" s="225">
        <v>392</v>
      </c>
      <c r="N48" s="225">
        <v>419</v>
      </c>
      <c r="O48" s="233">
        <v>404</v>
      </c>
      <c r="P48" s="72"/>
      <c r="Q48" s="72"/>
      <c r="R48" s="72"/>
      <c r="S48" s="72"/>
      <c r="T48" s="72"/>
      <c r="U48" s="72"/>
    </row>
    <row r="49" spans="1:21" ht="30.75" customHeight="1" x14ac:dyDescent="0.15">
      <c r="A49" s="72"/>
      <c r="B49" s="1128"/>
      <c r="C49" s="1129"/>
      <c r="D49" s="206"/>
      <c r="E49" s="1132" t="s">
        <v>2</v>
      </c>
      <c r="F49" s="1132"/>
      <c r="G49" s="1132"/>
      <c r="H49" s="1132"/>
      <c r="I49" s="1132"/>
      <c r="J49" s="1133"/>
      <c r="K49" s="217">
        <v>1</v>
      </c>
      <c r="L49" s="225">
        <v>1</v>
      </c>
      <c r="M49" s="225">
        <v>1</v>
      </c>
      <c r="N49" s="225">
        <v>1</v>
      </c>
      <c r="O49" s="233" t="s">
        <v>182</v>
      </c>
      <c r="P49" s="72"/>
      <c r="Q49" s="72"/>
      <c r="R49" s="72"/>
      <c r="S49" s="72"/>
      <c r="T49" s="72"/>
      <c r="U49" s="72"/>
    </row>
    <row r="50" spans="1:21" ht="30.75" customHeight="1" x14ac:dyDescent="0.15">
      <c r="A50" s="72"/>
      <c r="B50" s="1128"/>
      <c r="C50" s="1129"/>
      <c r="D50" s="206"/>
      <c r="E50" s="1132" t="s">
        <v>39</v>
      </c>
      <c r="F50" s="1132"/>
      <c r="G50" s="1132"/>
      <c r="H50" s="1132"/>
      <c r="I50" s="1132"/>
      <c r="J50" s="1133"/>
      <c r="K50" s="217" t="s">
        <v>182</v>
      </c>
      <c r="L50" s="225" t="s">
        <v>182</v>
      </c>
      <c r="M50" s="225" t="s">
        <v>182</v>
      </c>
      <c r="N50" s="225" t="s">
        <v>182</v>
      </c>
      <c r="O50" s="233" t="s">
        <v>182</v>
      </c>
      <c r="P50" s="72"/>
      <c r="Q50" s="72"/>
      <c r="R50" s="72"/>
      <c r="S50" s="72"/>
      <c r="T50" s="72"/>
      <c r="U50" s="72"/>
    </row>
    <row r="51" spans="1:21" ht="30.75" customHeight="1" x14ac:dyDescent="0.15">
      <c r="A51" s="72"/>
      <c r="B51" s="1130"/>
      <c r="C51" s="1131"/>
      <c r="D51" s="207"/>
      <c r="E51" s="1132" t="s">
        <v>41</v>
      </c>
      <c r="F51" s="1132"/>
      <c r="G51" s="1132"/>
      <c r="H51" s="1132"/>
      <c r="I51" s="1132"/>
      <c r="J51" s="1133"/>
      <c r="K51" s="217" t="s">
        <v>182</v>
      </c>
      <c r="L51" s="225" t="s">
        <v>182</v>
      </c>
      <c r="M51" s="225" t="s">
        <v>182</v>
      </c>
      <c r="N51" s="225" t="s">
        <v>182</v>
      </c>
      <c r="O51" s="233" t="s">
        <v>182</v>
      </c>
      <c r="P51" s="72"/>
      <c r="Q51" s="72"/>
      <c r="R51" s="72"/>
      <c r="S51" s="72"/>
      <c r="T51" s="72"/>
      <c r="U51" s="72"/>
    </row>
    <row r="52" spans="1:21" ht="30.75" customHeight="1" x14ac:dyDescent="0.15">
      <c r="A52" s="72"/>
      <c r="B52" s="1134" t="s">
        <v>47</v>
      </c>
      <c r="C52" s="1135"/>
      <c r="D52" s="207"/>
      <c r="E52" s="1132" t="s">
        <v>49</v>
      </c>
      <c r="F52" s="1132"/>
      <c r="G52" s="1132"/>
      <c r="H52" s="1132"/>
      <c r="I52" s="1132"/>
      <c r="J52" s="1133"/>
      <c r="K52" s="217">
        <v>2594</v>
      </c>
      <c r="L52" s="225">
        <v>2627</v>
      </c>
      <c r="M52" s="225">
        <v>2648</v>
      </c>
      <c r="N52" s="225">
        <v>2637</v>
      </c>
      <c r="O52" s="233">
        <v>2731</v>
      </c>
      <c r="P52" s="72"/>
      <c r="Q52" s="72"/>
      <c r="R52" s="72"/>
      <c r="S52" s="72"/>
      <c r="T52" s="72"/>
      <c r="U52" s="72"/>
    </row>
    <row r="53" spans="1:21" ht="30.75" customHeight="1" x14ac:dyDescent="0.15">
      <c r="A53" s="72"/>
      <c r="B53" s="1136" t="s">
        <v>50</v>
      </c>
      <c r="C53" s="1137"/>
      <c r="D53" s="208"/>
      <c r="E53" s="1138" t="s">
        <v>53</v>
      </c>
      <c r="F53" s="1138"/>
      <c r="G53" s="1138"/>
      <c r="H53" s="1138"/>
      <c r="I53" s="1138"/>
      <c r="J53" s="1139"/>
      <c r="K53" s="218">
        <v>977</v>
      </c>
      <c r="L53" s="226">
        <v>825</v>
      </c>
      <c r="M53" s="226">
        <v>902</v>
      </c>
      <c r="N53" s="226">
        <v>910</v>
      </c>
      <c r="O53" s="234">
        <v>946</v>
      </c>
      <c r="P53" s="72"/>
      <c r="Q53" s="72"/>
      <c r="R53" s="72"/>
      <c r="S53" s="72"/>
      <c r="T53" s="72"/>
      <c r="U53" s="72"/>
    </row>
    <row r="54" spans="1:21" ht="24" customHeight="1" x14ac:dyDescent="0.15">
      <c r="A54" s="72"/>
      <c r="B54" s="197" t="s">
        <v>56</v>
      </c>
      <c r="C54" s="72"/>
      <c r="D54" s="72"/>
      <c r="E54" s="72"/>
      <c r="F54" s="72"/>
      <c r="G54" s="72"/>
      <c r="H54" s="72"/>
      <c r="I54" s="72"/>
      <c r="J54" s="72"/>
      <c r="K54" s="72"/>
      <c r="L54" s="72"/>
      <c r="M54" s="72"/>
      <c r="N54" s="72"/>
      <c r="O54" s="72"/>
      <c r="P54" s="72"/>
      <c r="Q54" s="72"/>
      <c r="R54" s="72"/>
      <c r="S54" s="72"/>
      <c r="T54" s="72"/>
      <c r="U54" s="72"/>
    </row>
    <row r="55" spans="1:21" ht="24" customHeight="1" x14ac:dyDescent="0.15">
      <c r="A55" s="72"/>
      <c r="B55" s="198" t="s">
        <v>6</v>
      </c>
      <c r="C55" s="203"/>
      <c r="D55" s="203"/>
      <c r="E55" s="203"/>
      <c r="F55" s="203"/>
      <c r="G55" s="203"/>
      <c r="H55" s="203"/>
      <c r="I55" s="203"/>
      <c r="J55" s="203"/>
      <c r="K55" s="219"/>
      <c r="L55" s="219"/>
      <c r="M55" s="219"/>
      <c r="N55" s="219"/>
      <c r="O55" s="235" t="s">
        <v>434</v>
      </c>
      <c r="P55" s="72"/>
      <c r="Q55" s="72"/>
      <c r="R55" s="72"/>
      <c r="S55" s="72"/>
      <c r="T55" s="72"/>
      <c r="U55" s="72"/>
    </row>
    <row r="56" spans="1:21" ht="31.5" customHeight="1" x14ac:dyDescent="0.15">
      <c r="A56" s="72"/>
      <c r="B56" s="199"/>
      <c r="C56" s="204"/>
      <c r="D56" s="204"/>
      <c r="E56" s="211"/>
      <c r="F56" s="211"/>
      <c r="G56" s="211"/>
      <c r="H56" s="211"/>
      <c r="I56" s="211"/>
      <c r="J56" s="214" t="s">
        <v>16</v>
      </c>
      <c r="K56" s="220" t="s">
        <v>435</v>
      </c>
      <c r="L56" s="227" t="s">
        <v>436</v>
      </c>
      <c r="M56" s="227" t="s">
        <v>437</v>
      </c>
      <c r="N56" s="227" t="s">
        <v>438</v>
      </c>
      <c r="O56" s="236" t="s">
        <v>439</v>
      </c>
      <c r="P56" s="72"/>
      <c r="Q56" s="72"/>
      <c r="R56" s="72"/>
      <c r="S56" s="72"/>
      <c r="T56" s="72"/>
      <c r="U56" s="72"/>
    </row>
    <row r="57" spans="1:21" ht="31.5" customHeight="1" x14ac:dyDescent="0.15">
      <c r="B57" s="1122" t="s">
        <v>48</v>
      </c>
      <c r="C57" s="1123"/>
      <c r="D57" s="1116" t="s">
        <v>60</v>
      </c>
      <c r="E57" s="1117"/>
      <c r="F57" s="1117"/>
      <c r="G57" s="1117"/>
      <c r="H57" s="1117"/>
      <c r="I57" s="1117"/>
      <c r="J57" s="1118"/>
      <c r="K57" s="221" t="s">
        <v>182</v>
      </c>
      <c r="L57" s="228" t="s">
        <v>182</v>
      </c>
      <c r="M57" s="228" t="s">
        <v>182</v>
      </c>
      <c r="N57" s="228" t="s">
        <v>182</v>
      </c>
      <c r="O57" s="237" t="s">
        <v>182</v>
      </c>
    </row>
    <row r="58" spans="1:21" ht="31.5" customHeight="1" x14ac:dyDescent="0.15">
      <c r="B58" s="1124"/>
      <c r="C58" s="1125"/>
      <c r="D58" s="1119" t="s">
        <v>61</v>
      </c>
      <c r="E58" s="1120"/>
      <c r="F58" s="1120"/>
      <c r="G58" s="1120"/>
      <c r="H58" s="1120"/>
      <c r="I58" s="1120"/>
      <c r="J58" s="1121"/>
      <c r="K58" s="222" t="s">
        <v>182</v>
      </c>
      <c r="L58" s="229" t="s">
        <v>182</v>
      </c>
      <c r="M58" s="229" t="s">
        <v>182</v>
      </c>
      <c r="N58" s="229" t="s">
        <v>182</v>
      </c>
      <c r="O58" s="238" t="s">
        <v>182</v>
      </c>
    </row>
    <row r="59" spans="1:21" ht="24" customHeight="1" x14ac:dyDescent="0.15">
      <c r="B59" s="200"/>
      <c r="C59" s="200"/>
      <c r="D59" s="209" t="s">
        <v>44</v>
      </c>
      <c r="E59" s="212"/>
      <c r="F59" s="212"/>
      <c r="G59" s="212"/>
      <c r="H59" s="212"/>
      <c r="I59" s="212"/>
      <c r="J59" s="212"/>
      <c r="K59" s="212"/>
      <c r="L59" s="212"/>
      <c r="M59" s="212"/>
      <c r="N59" s="212"/>
      <c r="O59" s="212"/>
    </row>
    <row r="60" spans="1:21" ht="24" customHeight="1" x14ac:dyDescent="0.15">
      <c r="B60" s="201"/>
      <c r="C60" s="201"/>
      <c r="D60" s="209" t="s">
        <v>40</v>
      </c>
      <c r="E60" s="212"/>
      <c r="F60" s="212"/>
      <c r="G60" s="212"/>
      <c r="H60" s="212"/>
      <c r="I60" s="212"/>
      <c r="J60" s="212"/>
      <c r="K60" s="212"/>
      <c r="L60" s="212"/>
      <c r="M60" s="212"/>
      <c r="N60" s="212"/>
      <c r="O60" s="212"/>
    </row>
    <row r="61" spans="1:21" ht="24" customHeight="1" x14ac:dyDescent="0.15">
      <c r="A61" s="72"/>
      <c r="B61" s="197"/>
      <c r="C61" s="72"/>
      <c r="D61" s="72"/>
      <c r="E61" s="72"/>
      <c r="F61" s="72"/>
      <c r="G61" s="72"/>
      <c r="H61" s="72"/>
      <c r="I61" s="72"/>
      <c r="J61" s="72"/>
      <c r="K61" s="72"/>
      <c r="L61" s="72"/>
      <c r="M61" s="72"/>
      <c r="N61" s="72"/>
      <c r="O61" s="72"/>
      <c r="P61" s="72"/>
      <c r="Q61" s="72"/>
      <c r="R61" s="72"/>
      <c r="S61" s="72"/>
      <c r="T61" s="72"/>
      <c r="U61" s="72"/>
    </row>
    <row r="62" spans="1:21" ht="24" customHeight="1" x14ac:dyDescent="0.15">
      <c r="A62" s="72"/>
      <c r="B62" s="197"/>
      <c r="C62" s="72"/>
      <c r="D62" s="72"/>
      <c r="E62" s="72"/>
      <c r="F62" s="72"/>
      <c r="G62" s="72"/>
      <c r="H62" s="72"/>
      <c r="I62" s="72"/>
      <c r="J62" s="72"/>
      <c r="K62" s="72"/>
      <c r="L62" s="72"/>
      <c r="M62" s="72"/>
      <c r="N62" s="72"/>
      <c r="O62" s="72"/>
      <c r="P62" s="72"/>
      <c r="Q62" s="72"/>
      <c r="R62" s="72"/>
      <c r="S62" s="72"/>
      <c r="T62" s="72"/>
      <c r="U62" s="72"/>
    </row>
  </sheetData>
  <sheetProtection algorithmName="SHA-512" hashValue="JlgV7sKwL23/vl9QJbkyxvohFhsix6Ds4aMjRgnk9u7uUsXlM8Djx/mzx9sAA99CVMwEu6ZVXTg5LYqfaAOWGA==" saltValue="7q1kUBPcLBoK23JJcmFfj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BB39" sqref="BB39"/>
    </sheetView>
  </sheetViews>
  <sheetFormatPr defaultColWidth="0" defaultRowHeight="13.5" customHeight="1" zeroHeight="1" x14ac:dyDescent="0.15"/>
  <cols>
    <col min="1" max="1" width="6.625" style="33" customWidth="1"/>
    <col min="2" max="3" width="12.625" style="33" customWidth="1"/>
    <col min="4" max="4" width="11.625" style="33" customWidth="1"/>
    <col min="5" max="8" width="10.375" style="33" customWidth="1"/>
    <col min="9" max="13" width="16.375" style="33" customWidth="1"/>
    <col min="14" max="19" width="12.625" style="33" customWidth="1"/>
    <col min="20" max="20" width="0" style="33" hidden="1" customWidth="1"/>
    <col min="21" max="16384" width="0" style="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30" t="s">
        <v>21</v>
      </c>
    </row>
    <row r="40" spans="2:13" ht="27.75" customHeight="1" x14ac:dyDescent="0.15">
      <c r="B40" s="196" t="s">
        <v>22</v>
      </c>
      <c r="C40" s="202"/>
      <c r="D40" s="202"/>
      <c r="E40" s="210"/>
      <c r="F40" s="210"/>
      <c r="G40" s="210"/>
      <c r="H40" s="213" t="s">
        <v>16</v>
      </c>
      <c r="I40" s="215" t="s">
        <v>339</v>
      </c>
      <c r="J40" s="223" t="s">
        <v>428</v>
      </c>
      <c r="K40" s="223" t="s">
        <v>429</v>
      </c>
      <c r="L40" s="223" t="s">
        <v>430</v>
      </c>
      <c r="M40" s="250" t="s">
        <v>431</v>
      </c>
    </row>
    <row r="41" spans="2:13" ht="27.75" customHeight="1" x14ac:dyDescent="0.15">
      <c r="B41" s="1126" t="s">
        <v>36</v>
      </c>
      <c r="C41" s="1127"/>
      <c r="D41" s="205"/>
      <c r="E41" s="1151" t="s">
        <v>63</v>
      </c>
      <c r="F41" s="1151"/>
      <c r="G41" s="1151"/>
      <c r="H41" s="1152"/>
      <c r="I41" s="243">
        <v>34142</v>
      </c>
      <c r="J41" s="247">
        <v>36250</v>
      </c>
      <c r="K41" s="247">
        <v>36356</v>
      </c>
      <c r="L41" s="247">
        <v>37379</v>
      </c>
      <c r="M41" s="251">
        <v>38280</v>
      </c>
    </row>
    <row r="42" spans="2:13" ht="27.75" customHeight="1" x14ac:dyDescent="0.15">
      <c r="B42" s="1128"/>
      <c r="C42" s="1129"/>
      <c r="D42" s="206"/>
      <c r="E42" s="1142" t="s">
        <v>69</v>
      </c>
      <c r="F42" s="1142"/>
      <c r="G42" s="1142"/>
      <c r="H42" s="1143"/>
      <c r="I42" s="244" t="s">
        <v>182</v>
      </c>
      <c r="J42" s="248" t="s">
        <v>182</v>
      </c>
      <c r="K42" s="248" t="s">
        <v>182</v>
      </c>
      <c r="L42" s="248" t="s">
        <v>182</v>
      </c>
      <c r="M42" s="252" t="s">
        <v>182</v>
      </c>
    </row>
    <row r="43" spans="2:13" ht="27.75" customHeight="1" x14ac:dyDescent="0.15">
      <c r="B43" s="1128"/>
      <c r="C43" s="1129"/>
      <c r="D43" s="206"/>
      <c r="E43" s="1142" t="s">
        <v>71</v>
      </c>
      <c r="F43" s="1142"/>
      <c r="G43" s="1142"/>
      <c r="H43" s="1143"/>
      <c r="I43" s="244">
        <v>5466</v>
      </c>
      <c r="J43" s="248">
        <v>5283</v>
      </c>
      <c r="K43" s="248">
        <v>5165</v>
      </c>
      <c r="L43" s="248">
        <v>4833</v>
      </c>
      <c r="M43" s="252">
        <v>4559</v>
      </c>
    </row>
    <row r="44" spans="2:13" ht="27.75" customHeight="1" x14ac:dyDescent="0.15">
      <c r="B44" s="1128"/>
      <c r="C44" s="1129"/>
      <c r="D44" s="206"/>
      <c r="E44" s="1142" t="s">
        <v>73</v>
      </c>
      <c r="F44" s="1142"/>
      <c r="G44" s="1142"/>
      <c r="H44" s="1143"/>
      <c r="I44" s="244">
        <v>2</v>
      </c>
      <c r="J44" s="248">
        <v>2</v>
      </c>
      <c r="K44" s="248">
        <v>1</v>
      </c>
      <c r="L44" s="248" t="s">
        <v>182</v>
      </c>
      <c r="M44" s="252" t="s">
        <v>182</v>
      </c>
    </row>
    <row r="45" spans="2:13" ht="27.75" customHeight="1" x14ac:dyDescent="0.15">
      <c r="B45" s="1128"/>
      <c r="C45" s="1129"/>
      <c r="D45" s="206"/>
      <c r="E45" s="1142" t="s">
        <v>75</v>
      </c>
      <c r="F45" s="1142"/>
      <c r="G45" s="1142"/>
      <c r="H45" s="1143"/>
      <c r="I45" s="244">
        <v>6053</v>
      </c>
      <c r="J45" s="248">
        <v>5654</v>
      </c>
      <c r="K45" s="248">
        <v>5436</v>
      </c>
      <c r="L45" s="248">
        <v>5169</v>
      </c>
      <c r="M45" s="252">
        <v>4964</v>
      </c>
    </row>
    <row r="46" spans="2:13" ht="27.75" customHeight="1" x14ac:dyDescent="0.15">
      <c r="B46" s="1128"/>
      <c r="C46" s="1129"/>
      <c r="D46" s="207"/>
      <c r="E46" s="1142" t="s">
        <v>74</v>
      </c>
      <c r="F46" s="1142"/>
      <c r="G46" s="1142"/>
      <c r="H46" s="1143"/>
      <c r="I46" s="244">
        <v>573</v>
      </c>
      <c r="J46" s="248">
        <v>570</v>
      </c>
      <c r="K46" s="248">
        <v>568</v>
      </c>
      <c r="L46" s="248" t="s">
        <v>182</v>
      </c>
      <c r="M46" s="252" t="s">
        <v>182</v>
      </c>
    </row>
    <row r="47" spans="2:13" ht="27.75" customHeight="1" x14ac:dyDescent="0.15">
      <c r="B47" s="1128"/>
      <c r="C47" s="1129"/>
      <c r="D47" s="240"/>
      <c r="E47" s="1148" t="s">
        <v>77</v>
      </c>
      <c r="F47" s="1149"/>
      <c r="G47" s="1149"/>
      <c r="H47" s="1150"/>
      <c r="I47" s="244" t="s">
        <v>182</v>
      </c>
      <c r="J47" s="248" t="s">
        <v>182</v>
      </c>
      <c r="K47" s="248" t="s">
        <v>182</v>
      </c>
      <c r="L47" s="248" t="s">
        <v>182</v>
      </c>
      <c r="M47" s="252" t="s">
        <v>182</v>
      </c>
    </row>
    <row r="48" spans="2:13" ht="27.75" customHeight="1" x14ac:dyDescent="0.15">
      <c r="B48" s="1128"/>
      <c r="C48" s="1129"/>
      <c r="D48" s="206"/>
      <c r="E48" s="1142" t="s">
        <v>81</v>
      </c>
      <c r="F48" s="1142"/>
      <c r="G48" s="1142"/>
      <c r="H48" s="1143"/>
      <c r="I48" s="244" t="s">
        <v>182</v>
      </c>
      <c r="J48" s="248" t="s">
        <v>182</v>
      </c>
      <c r="K48" s="248" t="s">
        <v>182</v>
      </c>
      <c r="L48" s="248" t="s">
        <v>182</v>
      </c>
      <c r="M48" s="252" t="s">
        <v>182</v>
      </c>
    </row>
    <row r="49" spans="2:13" ht="27.75" customHeight="1" x14ac:dyDescent="0.15">
      <c r="B49" s="1130"/>
      <c r="C49" s="1131"/>
      <c r="D49" s="206"/>
      <c r="E49" s="1142" t="s">
        <v>85</v>
      </c>
      <c r="F49" s="1142"/>
      <c r="G49" s="1142"/>
      <c r="H49" s="1143"/>
      <c r="I49" s="244" t="s">
        <v>182</v>
      </c>
      <c r="J49" s="248" t="s">
        <v>182</v>
      </c>
      <c r="K49" s="248" t="s">
        <v>182</v>
      </c>
      <c r="L49" s="248" t="s">
        <v>182</v>
      </c>
      <c r="M49" s="252" t="s">
        <v>182</v>
      </c>
    </row>
    <row r="50" spans="2:13" ht="27.75" customHeight="1" x14ac:dyDescent="0.15">
      <c r="B50" s="1146" t="s">
        <v>87</v>
      </c>
      <c r="C50" s="1147"/>
      <c r="D50" s="241"/>
      <c r="E50" s="1142" t="s">
        <v>88</v>
      </c>
      <c r="F50" s="1142"/>
      <c r="G50" s="1142"/>
      <c r="H50" s="1143"/>
      <c r="I50" s="244">
        <v>19050</v>
      </c>
      <c r="J50" s="248">
        <v>17467</v>
      </c>
      <c r="K50" s="248">
        <v>17418</v>
      </c>
      <c r="L50" s="248">
        <v>16998</v>
      </c>
      <c r="M50" s="252">
        <v>18703</v>
      </c>
    </row>
    <row r="51" spans="2:13" ht="27.75" customHeight="1" x14ac:dyDescent="0.15">
      <c r="B51" s="1128"/>
      <c r="C51" s="1129"/>
      <c r="D51" s="206"/>
      <c r="E51" s="1142" t="s">
        <v>90</v>
      </c>
      <c r="F51" s="1142"/>
      <c r="G51" s="1142"/>
      <c r="H51" s="1143"/>
      <c r="I51" s="244">
        <v>1306</v>
      </c>
      <c r="J51" s="248">
        <v>1418</v>
      </c>
      <c r="K51" s="248">
        <v>1329</v>
      </c>
      <c r="L51" s="248">
        <v>1212</v>
      </c>
      <c r="M51" s="252">
        <v>918</v>
      </c>
    </row>
    <row r="52" spans="2:13" ht="27.75" customHeight="1" x14ac:dyDescent="0.15">
      <c r="B52" s="1130"/>
      <c r="C52" s="1131"/>
      <c r="D52" s="206"/>
      <c r="E52" s="1142" t="s">
        <v>46</v>
      </c>
      <c r="F52" s="1142"/>
      <c r="G52" s="1142"/>
      <c r="H52" s="1143"/>
      <c r="I52" s="244">
        <v>30235</v>
      </c>
      <c r="J52" s="248">
        <v>30996</v>
      </c>
      <c r="K52" s="248">
        <v>30661</v>
      </c>
      <c r="L52" s="248">
        <v>30973</v>
      </c>
      <c r="M52" s="252">
        <v>30761</v>
      </c>
    </row>
    <row r="53" spans="2:13" ht="27.75" customHeight="1" x14ac:dyDescent="0.15">
      <c r="B53" s="1136" t="s">
        <v>50</v>
      </c>
      <c r="C53" s="1137"/>
      <c r="D53" s="208"/>
      <c r="E53" s="1144" t="s">
        <v>94</v>
      </c>
      <c r="F53" s="1144"/>
      <c r="G53" s="1144"/>
      <c r="H53" s="1145"/>
      <c r="I53" s="245">
        <v>-4355</v>
      </c>
      <c r="J53" s="249">
        <v>-2123</v>
      </c>
      <c r="K53" s="249">
        <v>-1883</v>
      </c>
      <c r="L53" s="249">
        <v>-1802</v>
      </c>
      <c r="M53" s="253">
        <v>-2580</v>
      </c>
    </row>
    <row r="54" spans="2:13" ht="27.75" customHeight="1" x14ac:dyDescent="0.15">
      <c r="B54" s="239" t="s">
        <v>0</v>
      </c>
      <c r="C54" s="179"/>
      <c r="D54" s="179"/>
      <c r="E54" s="242"/>
      <c r="F54" s="242"/>
      <c r="G54" s="242"/>
      <c r="H54" s="242"/>
      <c r="I54" s="246"/>
      <c r="J54" s="246"/>
      <c r="K54" s="246"/>
      <c r="L54" s="246"/>
      <c r="M54" s="246"/>
    </row>
    <row r="55" spans="2:13" x14ac:dyDescent="0.15"/>
  </sheetData>
  <sheetProtection algorithmName="SHA-512" hashValue="TgJPd6+5Nqq4G+UiVW897HICm+y+zM/t80SLtNk+DOmeQcbbxDCgI2O5v+2lvnMVIoGNgKLRpCWVwEdfybi50Q==" saltValue="kF+ACsws7aGz+r6NK4UiG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85" zoomScaleNormal="85" zoomScaleSheetLayoutView="100" workbookViewId="0">
      <selection activeCell="BB39" sqref="BB39"/>
    </sheetView>
  </sheetViews>
  <sheetFormatPr defaultColWidth="0" defaultRowHeight="13.5" customHeight="1" zeroHeight="1" x14ac:dyDescent="0.15"/>
  <cols>
    <col min="1" max="1" width="8.25" style="33" customWidth="1"/>
    <col min="2" max="2" width="16.375" style="33" customWidth="1"/>
    <col min="3" max="5" width="26.25" style="33" customWidth="1"/>
    <col min="6" max="8" width="24.25" style="33" customWidth="1"/>
    <col min="9" max="14" width="26" style="33" customWidth="1"/>
    <col min="15" max="15" width="6.125" style="33" customWidth="1"/>
    <col min="16" max="16" width="9" style="33" hidden="1" customWidth="1"/>
    <col min="17" max="20" width="0" style="33" hidden="1" customWidth="1"/>
    <col min="21" max="21" width="9" style="33" hidden="1" customWidth="1"/>
    <col min="22" max="22" width="0" style="33" hidden="1" customWidth="1"/>
    <col min="23" max="23" width="9" style="33" hidden="1" customWidth="1"/>
    <col min="24" max="24" width="0" style="33" hidden="1" customWidth="1"/>
    <col min="25"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72"/>
      <c r="C53" s="72"/>
      <c r="D53" s="72"/>
      <c r="E53" s="72"/>
      <c r="F53" s="72"/>
      <c r="G53" s="72"/>
      <c r="H53" s="269" t="s">
        <v>92</v>
      </c>
    </row>
    <row r="54" spans="2:8" ht="29.25" customHeight="1" x14ac:dyDescent="0.2">
      <c r="B54" s="254" t="s">
        <v>5</v>
      </c>
      <c r="C54" s="260"/>
      <c r="D54" s="260"/>
      <c r="E54" s="261" t="s">
        <v>16</v>
      </c>
      <c r="F54" s="262" t="s">
        <v>429</v>
      </c>
      <c r="G54" s="262" t="s">
        <v>430</v>
      </c>
      <c r="H54" s="270" t="s">
        <v>431</v>
      </c>
    </row>
    <row r="55" spans="2:8" ht="52.5" customHeight="1" x14ac:dyDescent="0.15">
      <c r="B55" s="255"/>
      <c r="C55" s="1161" t="s">
        <v>97</v>
      </c>
      <c r="D55" s="1161"/>
      <c r="E55" s="1162"/>
      <c r="F55" s="263">
        <v>8933</v>
      </c>
      <c r="G55" s="263">
        <v>8364</v>
      </c>
      <c r="H55" s="271">
        <v>9258</v>
      </c>
    </row>
    <row r="56" spans="2:8" ht="52.5" customHeight="1" x14ac:dyDescent="0.15">
      <c r="B56" s="256"/>
      <c r="C56" s="1163" t="s">
        <v>100</v>
      </c>
      <c r="D56" s="1163"/>
      <c r="E56" s="1164"/>
      <c r="F56" s="264">
        <v>3614</v>
      </c>
      <c r="G56" s="264">
        <v>3570</v>
      </c>
      <c r="H56" s="272">
        <v>4227</v>
      </c>
    </row>
    <row r="57" spans="2:8" ht="53.25" customHeight="1" x14ac:dyDescent="0.15">
      <c r="B57" s="256"/>
      <c r="C57" s="1165" t="s">
        <v>67</v>
      </c>
      <c r="D57" s="1165"/>
      <c r="E57" s="1166"/>
      <c r="F57" s="265">
        <v>4928</v>
      </c>
      <c r="G57" s="265">
        <v>6339</v>
      </c>
      <c r="H57" s="273">
        <v>6417</v>
      </c>
    </row>
    <row r="58" spans="2:8" ht="45.75" customHeight="1" x14ac:dyDescent="0.15">
      <c r="B58" s="257"/>
      <c r="C58" s="1153" t="s">
        <v>445</v>
      </c>
      <c r="D58" s="1154"/>
      <c r="E58" s="1155"/>
      <c r="F58" s="266">
        <v>1000</v>
      </c>
      <c r="G58" s="266">
        <v>2281</v>
      </c>
      <c r="H58" s="274">
        <v>2285</v>
      </c>
    </row>
    <row r="59" spans="2:8" ht="45.75" customHeight="1" x14ac:dyDescent="0.15">
      <c r="B59" s="257"/>
      <c r="C59" s="1153" t="s">
        <v>446</v>
      </c>
      <c r="D59" s="1154"/>
      <c r="E59" s="1155"/>
      <c r="F59" s="266">
        <v>1357</v>
      </c>
      <c r="G59" s="266">
        <v>1343</v>
      </c>
      <c r="H59" s="274">
        <v>1346</v>
      </c>
    </row>
    <row r="60" spans="2:8" ht="45.75" customHeight="1" x14ac:dyDescent="0.15">
      <c r="B60" s="257"/>
      <c r="C60" s="1153" t="s">
        <v>162</v>
      </c>
      <c r="D60" s="1154"/>
      <c r="E60" s="1155"/>
      <c r="F60" s="266">
        <v>519</v>
      </c>
      <c r="G60" s="266">
        <v>497</v>
      </c>
      <c r="H60" s="274">
        <v>479</v>
      </c>
    </row>
    <row r="61" spans="2:8" ht="45.75" customHeight="1" x14ac:dyDescent="0.15">
      <c r="B61" s="257"/>
      <c r="C61" s="1153" t="s">
        <v>447</v>
      </c>
      <c r="D61" s="1154"/>
      <c r="E61" s="1155"/>
      <c r="F61" s="266">
        <v>451</v>
      </c>
      <c r="G61" s="266">
        <v>451</v>
      </c>
      <c r="H61" s="274">
        <v>451</v>
      </c>
    </row>
    <row r="62" spans="2:8" ht="45.75" customHeight="1" x14ac:dyDescent="0.15">
      <c r="B62" s="258"/>
      <c r="C62" s="1156" t="s">
        <v>126</v>
      </c>
      <c r="D62" s="1157"/>
      <c r="E62" s="1158"/>
      <c r="F62" s="267">
        <v>417</v>
      </c>
      <c r="G62" s="267">
        <v>391</v>
      </c>
      <c r="H62" s="275">
        <v>365</v>
      </c>
    </row>
    <row r="63" spans="2:8" ht="52.5" customHeight="1" x14ac:dyDescent="0.15">
      <c r="B63" s="259"/>
      <c r="C63" s="1159" t="s">
        <v>102</v>
      </c>
      <c r="D63" s="1159"/>
      <c r="E63" s="1160"/>
      <c r="F63" s="268">
        <v>17475</v>
      </c>
      <c r="G63" s="268">
        <v>18273</v>
      </c>
      <c r="H63" s="276">
        <v>19902</v>
      </c>
    </row>
    <row r="64" spans="2:8" x14ac:dyDescent="0.15"/>
  </sheetData>
  <sheetProtection algorithmName="SHA-512" hashValue="SM9fsgecJI1L1gdDF8hwzIpN8NAhdbL8vmfDlQ1eFWMydC1TT/Oku84wI81HxoWUVqJQUSK9CnPIktsi7MRQqg==" saltValue="lmVAa5dfMvnnu6rdrqX3u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B39" sqref="BB39"/>
    </sheetView>
  </sheetViews>
  <sheetFormatPr defaultColWidth="0" defaultRowHeight="13.5" customHeight="1" zeroHeight="1" x14ac:dyDescent="0.15"/>
  <cols>
    <col min="1" max="1" width="6.375" style="323" customWidth="1"/>
    <col min="2" max="107" width="2.5" style="323" customWidth="1"/>
    <col min="108" max="108" width="6.125" style="331" customWidth="1"/>
    <col min="109" max="109" width="5.875" style="330" customWidth="1"/>
    <col min="110" max="16384" width="8.625" style="323" hidden="1"/>
  </cols>
  <sheetData>
    <row r="1" spans="1:109" ht="42.75" customHeight="1" x14ac:dyDescent="0.15">
      <c r="A1" s="321"/>
      <c r="B1" s="322"/>
      <c r="DD1" s="323"/>
      <c r="DE1" s="323"/>
    </row>
    <row r="2" spans="1:109"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09"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09" s="325"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row>
    <row r="5" spans="1:109" s="325"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row>
    <row r="6" spans="1:109" s="325"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row>
    <row r="7" spans="1:109" s="325"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row>
    <row r="8" spans="1:109" s="325"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row>
    <row r="9" spans="1:109" s="325"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row>
    <row r="10" spans="1:109" s="325"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row>
    <row r="11" spans="1:109" s="325"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row>
    <row r="12" spans="1:109" s="325"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row>
    <row r="13" spans="1:109" s="325"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row>
    <row r="14" spans="1:109" s="325"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row>
    <row r="15" spans="1:109" s="325" customFormat="1" x14ac:dyDescent="0.15">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row>
    <row r="16" spans="1:109" s="325" customFormat="1" x14ac:dyDescent="0.15">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row>
    <row r="17" spans="1:109" s="325" customFormat="1" x14ac:dyDescent="0.15">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row>
    <row r="18" spans="1:109" s="325" customFormat="1" x14ac:dyDescent="0.15">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row>
    <row r="19" spans="1:109" x14ac:dyDescent="0.15">
      <c r="DD19" s="323"/>
      <c r="DE19" s="323"/>
    </row>
    <row r="20" spans="1:109" x14ac:dyDescent="0.15">
      <c r="DD20" s="323"/>
      <c r="DE20" s="323"/>
    </row>
    <row r="21" spans="1:109" ht="17.25" customHeight="1" x14ac:dyDescent="0.15">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3"/>
    </row>
    <row r="22" spans="1:109" ht="17.25" customHeight="1" x14ac:dyDescent="0.15">
      <c r="B22" s="330"/>
    </row>
    <row r="23" spans="1:109" x14ac:dyDescent="0.15">
      <c r="B23" s="330"/>
    </row>
    <row r="24" spans="1:109" x14ac:dyDescent="0.15">
      <c r="B24" s="330"/>
    </row>
    <row r="25" spans="1:109" x14ac:dyDescent="0.15">
      <c r="B25" s="330"/>
    </row>
    <row r="26" spans="1:109" x14ac:dyDescent="0.15">
      <c r="B26" s="330"/>
    </row>
    <row r="27" spans="1:109" x14ac:dyDescent="0.15">
      <c r="B27" s="330"/>
    </row>
    <row r="28" spans="1:109" x14ac:dyDescent="0.15">
      <c r="B28" s="330"/>
    </row>
    <row r="29" spans="1:109" x14ac:dyDescent="0.15">
      <c r="B29" s="330"/>
    </row>
    <row r="30" spans="1:109" x14ac:dyDescent="0.15">
      <c r="B30" s="330"/>
    </row>
    <row r="31" spans="1:109" x14ac:dyDescent="0.15">
      <c r="B31" s="330"/>
    </row>
    <row r="32" spans="1:109" x14ac:dyDescent="0.15">
      <c r="B32" s="330"/>
    </row>
    <row r="33" spans="2:109" x14ac:dyDescent="0.15">
      <c r="B33" s="330"/>
    </row>
    <row r="34" spans="2:109" x14ac:dyDescent="0.15">
      <c r="B34" s="330"/>
    </row>
    <row r="35" spans="2:109" x14ac:dyDescent="0.15">
      <c r="B35" s="330"/>
    </row>
    <row r="36" spans="2:109" x14ac:dyDescent="0.15">
      <c r="B36" s="330"/>
    </row>
    <row r="37" spans="2:109" x14ac:dyDescent="0.15">
      <c r="B37" s="330"/>
    </row>
    <row r="38" spans="2:109" x14ac:dyDescent="0.15">
      <c r="B38" s="330"/>
    </row>
    <row r="39" spans="2:109" x14ac:dyDescent="0.15">
      <c r="B39" s="332"/>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c r="BW39" s="333"/>
      <c r="BX39" s="333"/>
      <c r="BY39" s="333"/>
      <c r="BZ39" s="333"/>
      <c r="CA39" s="333"/>
      <c r="CB39" s="333"/>
      <c r="CC39" s="333"/>
      <c r="CD39" s="333"/>
      <c r="CE39" s="333"/>
      <c r="CF39" s="333"/>
      <c r="CG39" s="333"/>
      <c r="CH39" s="333"/>
      <c r="CI39" s="333"/>
      <c r="CJ39" s="333"/>
      <c r="CK39" s="333"/>
      <c r="CL39" s="333"/>
      <c r="CM39" s="333"/>
      <c r="CN39" s="333"/>
      <c r="CO39" s="333"/>
      <c r="CP39" s="333"/>
      <c r="CQ39" s="333"/>
      <c r="CR39" s="333"/>
      <c r="CS39" s="333"/>
      <c r="CT39" s="333"/>
      <c r="CU39" s="333"/>
      <c r="CV39" s="333"/>
      <c r="CW39" s="333"/>
      <c r="CX39" s="333"/>
      <c r="CY39" s="333"/>
      <c r="CZ39" s="333"/>
      <c r="DA39" s="333"/>
      <c r="DB39" s="333"/>
      <c r="DC39" s="333"/>
      <c r="DD39" s="334"/>
    </row>
    <row r="40" spans="2:109" x14ac:dyDescent="0.15">
      <c r="B40" s="335"/>
      <c r="DD40" s="335"/>
      <c r="DE40" s="323"/>
    </row>
    <row r="41" spans="2:109" ht="17.25" x14ac:dyDescent="0.15">
      <c r="B41" s="336" t="s">
        <v>574</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x14ac:dyDescent="0.15">
      <c r="B42" s="330"/>
      <c r="G42" s="337"/>
      <c r="I42" s="338"/>
      <c r="J42" s="338"/>
      <c r="K42" s="338"/>
      <c r="AM42" s="337"/>
      <c r="AN42" s="337" t="s">
        <v>575</v>
      </c>
      <c r="AP42" s="338"/>
      <c r="AQ42" s="338"/>
      <c r="AR42" s="338"/>
      <c r="AY42" s="337"/>
      <c r="BA42" s="338"/>
      <c r="BB42" s="338"/>
      <c r="BC42" s="338"/>
      <c r="BK42" s="337"/>
      <c r="BM42" s="338"/>
      <c r="BN42" s="338"/>
      <c r="BO42" s="338"/>
      <c r="BW42" s="337"/>
      <c r="BY42" s="338"/>
      <c r="BZ42" s="338"/>
      <c r="CA42" s="338"/>
      <c r="CI42" s="337"/>
      <c r="CK42" s="338"/>
      <c r="CL42" s="338"/>
      <c r="CM42" s="338"/>
      <c r="CU42" s="337"/>
      <c r="CW42" s="338"/>
      <c r="CX42" s="338"/>
      <c r="CY42" s="338"/>
    </row>
    <row r="43" spans="2:109" ht="13.5" customHeight="1" x14ac:dyDescent="0.15">
      <c r="B43" s="330"/>
      <c r="AN43" s="1179" t="s">
        <v>576</v>
      </c>
      <c r="AO43" s="1180"/>
      <c r="AP43" s="1180"/>
      <c r="AQ43" s="1180"/>
      <c r="AR43" s="1180"/>
      <c r="AS43" s="1180"/>
      <c r="AT43" s="1180"/>
      <c r="AU43" s="1180"/>
      <c r="AV43" s="1180"/>
      <c r="AW43" s="1180"/>
      <c r="AX43" s="1180"/>
      <c r="AY43" s="1180"/>
      <c r="AZ43" s="1180"/>
      <c r="BA43" s="1180"/>
      <c r="BB43" s="1180"/>
      <c r="BC43" s="1180"/>
      <c r="BD43" s="1180"/>
      <c r="BE43" s="1180"/>
      <c r="BF43" s="1180"/>
      <c r="BG43" s="1180"/>
      <c r="BH43" s="1180"/>
      <c r="BI43" s="1180"/>
      <c r="BJ43" s="1180"/>
      <c r="BK43" s="1180"/>
      <c r="BL43" s="1180"/>
      <c r="BM43" s="1180"/>
      <c r="BN43" s="1180"/>
      <c r="BO43" s="1180"/>
      <c r="BP43" s="1180"/>
      <c r="BQ43" s="1180"/>
      <c r="BR43" s="1180"/>
      <c r="BS43" s="1180"/>
      <c r="BT43" s="1180"/>
      <c r="BU43" s="1180"/>
      <c r="BV43" s="1180"/>
      <c r="BW43" s="1180"/>
      <c r="BX43" s="1180"/>
      <c r="BY43" s="1180"/>
      <c r="BZ43" s="1180"/>
      <c r="CA43" s="1180"/>
      <c r="CB43" s="1180"/>
      <c r="CC43" s="1180"/>
      <c r="CD43" s="1180"/>
      <c r="CE43" s="1180"/>
      <c r="CF43" s="1180"/>
      <c r="CG43" s="1180"/>
      <c r="CH43" s="1180"/>
      <c r="CI43" s="1180"/>
      <c r="CJ43" s="1180"/>
      <c r="CK43" s="1180"/>
      <c r="CL43" s="1180"/>
      <c r="CM43" s="1180"/>
      <c r="CN43" s="1180"/>
      <c r="CO43" s="1180"/>
      <c r="CP43" s="1180"/>
      <c r="CQ43" s="1180"/>
      <c r="CR43" s="1180"/>
      <c r="CS43" s="1180"/>
      <c r="CT43" s="1180"/>
      <c r="CU43" s="1180"/>
      <c r="CV43" s="1180"/>
      <c r="CW43" s="1180"/>
      <c r="CX43" s="1180"/>
      <c r="CY43" s="1180"/>
      <c r="CZ43" s="1180"/>
      <c r="DA43" s="1180"/>
      <c r="DB43" s="1180"/>
      <c r="DC43" s="1181"/>
    </row>
    <row r="44" spans="2:109" x14ac:dyDescent="0.15">
      <c r="B44" s="330"/>
      <c r="AN44" s="1182"/>
      <c r="AO44" s="1183"/>
      <c r="AP44" s="1183"/>
      <c r="AQ44" s="1183"/>
      <c r="AR44" s="1183"/>
      <c r="AS44" s="1183"/>
      <c r="AT44" s="1183"/>
      <c r="AU44" s="1183"/>
      <c r="AV44" s="1183"/>
      <c r="AW44" s="1183"/>
      <c r="AX44" s="1183"/>
      <c r="AY44" s="1183"/>
      <c r="AZ44" s="1183"/>
      <c r="BA44" s="1183"/>
      <c r="BB44" s="1183"/>
      <c r="BC44" s="1183"/>
      <c r="BD44" s="1183"/>
      <c r="BE44" s="1183"/>
      <c r="BF44" s="1183"/>
      <c r="BG44" s="1183"/>
      <c r="BH44" s="1183"/>
      <c r="BI44" s="1183"/>
      <c r="BJ44" s="1183"/>
      <c r="BK44" s="1183"/>
      <c r="BL44" s="1183"/>
      <c r="BM44" s="1183"/>
      <c r="BN44" s="1183"/>
      <c r="BO44" s="1183"/>
      <c r="BP44" s="1183"/>
      <c r="BQ44" s="1183"/>
      <c r="BR44" s="1183"/>
      <c r="BS44" s="1183"/>
      <c r="BT44" s="1183"/>
      <c r="BU44" s="1183"/>
      <c r="BV44" s="1183"/>
      <c r="BW44" s="1183"/>
      <c r="BX44" s="1183"/>
      <c r="BY44" s="1183"/>
      <c r="BZ44" s="1183"/>
      <c r="CA44" s="1183"/>
      <c r="CB44" s="1183"/>
      <c r="CC44" s="1183"/>
      <c r="CD44" s="1183"/>
      <c r="CE44" s="1183"/>
      <c r="CF44" s="1183"/>
      <c r="CG44" s="1183"/>
      <c r="CH44" s="1183"/>
      <c r="CI44" s="1183"/>
      <c r="CJ44" s="1183"/>
      <c r="CK44" s="1183"/>
      <c r="CL44" s="1183"/>
      <c r="CM44" s="1183"/>
      <c r="CN44" s="1183"/>
      <c r="CO44" s="1183"/>
      <c r="CP44" s="1183"/>
      <c r="CQ44" s="1183"/>
      <c r="CR44" s="1183"/>
      <c r="CS44" s="1183"/>
      <c r="CT44" s="1183"/>
      <c r="CU44" s="1183"/>
      <c r="CV44" s="1183"/>
      <c r="CW44" s="1183"/>
      <c r="CX44" s="1183"/>
      <c r="CY44" s="1183"/>
      <c r="CZ44" s="1183"/>
      <c r="DA44" s="1183"/>
      <c r="DB44" s="1183"/>
      <c r="DC44" s="1184"/>
    </row>
    <row r="45" spans="2:109" x14ac:dyDescent="0.15">
      <c r="B45" s="330"/>
      <c r="AN45" s="1182"/>
      <c r="AO45" s="1183"/>
      <c r="AP45" s="1183"/>
      <c r="AQ45" s="1183"/>
      <c r="AR45" s="1183"/>
      <c r="AS45" s="1183"/>
      <c r="AT45" s="1183"/>
      <c r="AU45" s="1183"/>
      <c r="AV45" s="1183"/>
      <c r="AW45" s="1183"/>
      <c r="AX45" s="1183"/>
      <c r="AY45" s="1183"/>
      <c r="AZ45" s="1183"/>
      <c r="BA45" s="1183"/>
      <c r="BB45" s="1183"/>
      <c r="BC45" s="1183"/>
      <c r="BD45" s="1183"/>
      <c r="BE45" s="1183"/>
      <c r="BF45" s="1183"/>
      <c r="BG45" s="1183"/>
      <c r="BH45" s="1183"/>
      <c r="BI45" s="1183"/>
      <c r="BJ45" s="1183"/>
      <c r="BK45" s="1183"/>
      <c r="BL45" s="1183"/>
      <c r="BM45" s="1183"/>
      <c r="BN45" s="1183"/>
      <c r="BO45" s="1183"/>
      <c r="BP45" s="1183"/>
      <c r="BQ45" s="1183"/>
      <c r="BR45" s="1183"/>
      <c r="BS45" s="1183"/>
      <c r="BT45" s="1183"/>
      <c r="BU45" s="1183"/>
      <c r="BV45" s="1183"/>
      <c r="BW45" s="1183"/>
      <c r="BX45" s="1183"/>
      <c r="BY45" s="1183"/>
      <c r="BZ45" s="1183"/>
      <c r="CA45" s="1183"/>
      <c r="CB45" s="1183"/>
      <c r="CC45" s="1183"/>
      <c r="CD45" s="1183"/>
      <c r="CE45" s="1183"/>
      <c r="CF45" s="1183"/>
      <c r="CG45" s="1183"/>
      <c r="CH45" s="1183"/>
      <c r="CI45" s="1183"/>
      <c r="CJ45" s="1183"/>
      <c r="CK45" s="1183"/>
      <c r="CL45" s="1183"/>
      <c r="CM45" s="1183"/>
      <c r="CN45" s="1183"/>
      <c r="CO45" s="1183"/>
      <c r="CP45" s="1183"/>
      <c r="CQ45" s="1183"/>
      <c r="CR45" s="1183"/>
      <c r="CS45" s="1183"/>
      <c r="CT45" s="1183"/>
      <c r="CU45" s="1183"/>
      <c r="CV45" s="1183"/>
      <c r="CW45" s="1183"/>
      <c r="CX45" s="1183"/>
      <c r="CY45" s="1183"/>
      <c r="CZ45" s="1183"/>
      <c r="DA45" s="1183"/>
      <c r="DB45" s="1183"/>
      <c r="DC45" s="1184"/>
    </row>
    <row r="46" spans="2:109" x14ac:dyDescent="0.15">
      <c r="B46" s="330"/>
      <c r="AN46" s="1182"/>
      <c r="AO46" s="1183"/>
      <c r="AP46" s="1183"/>
      <c r="AQ46" s="1183"/>
      <c r="AR46" s="1183"/>
      <c r="AS46" s="1183"/>
      <c r="AT46" s="1183"/>
      <c r="AU46" s="1183"/>
      <c r="AV46" s="1183"/>
      <c r="AW46" s="1183"/>
      <c r="AX46" s="1183"/>
      <c r="AY46" s="1183"/>
      <c r="AZ46" s="1183"/>
      <c r="BA46" s="1183"/>
      <c r="BB46" s="1183"/>
      <c r="BC46" s="1183"/>
      <c r="BD46" s="1183"/>
      <c r="BE46" s="1183"/>
      <c r="BF46" s="1183"/>
      <c r="BG46" s="1183"/>
      <c r="BH46" s="1183"/>
      <c r="BI46" s="1183"/>
      <c r="BJ46" s="1183"/>
      <c r="BK46" s="1183"/>
      <c r="BL46" s="1183"/>
      <c r="BM46" s="1183"/>
      <c r="BN46" s="1183"/>
      <c r="BO46" s="1183"/>
      <c r="BP46" s="1183"/>
      <c r="BQ46" s="1183"/>
      <c r="BR46" s="1183"/>
      <c r="BS46" s="1183"/>
      <c r="BT46" s="1183"/>
      <c r="BU46" s="1183"/>
      <c r="BV46" s="1183"/>
      <c r="BW46" s="1183"/>
      <c r="BX46" s="1183"/>
      <c r="BY46" s="1183"/>
      <c r="BZ46" s="1183"/>
      <c r="CA46" s="1183"/>
      <c r="CB46" s="1183"/>
      <c r="CC46" s="1183"/>
      <c r="CD46" s="1183"/>
      <c r="CE46" s="1183"/>
      <c r="CF46" s="1183"/>
      <c r="CG46" s="1183"/>
      <c r="CH46" s="1183"/>
      <c r="CI46" s="1183"/>
      <c r="CJ46" s="1183"/>
      <c r="CK46" s="1183"/>
      <c r="CL46" s="1183"/>
      <c r="CM46" s="1183"/>
      <c r="CN46" s="1183"/>
      <c r="CO46" s="1183"/>
      <c r="CP46" s="1183"/>
      <c r="CQ46" s="1183"/>
      <c r="CR46" s="1183"/>
      <c r="CS46" s="1183"/>
      <c r="CT46" s="1183"/>
      <c r="CU46" s="1183"/>
      <c r="CV46" s="1183"/>
      <c r="CW46" s="1183"/>
      <c r="CX46" s="1183"/>
      <c r="CY46" s="1183"/>
      <c r="CZ46" s="1183"/>
      <c r="DA46" s="1183"/>
      <c r="DB46" s="1183"/>
      <c r="DC46" s="1184"/>
    </row>
    <row r="47" spans="2:109" x14ac:dyDescent="0.15">
      <c r="B47" s="330"/>
      <c r="AN47" s="1185"/>
      <c r="AO47" s="1186"/>
      <c r="AP47" s="1186"/>
      <c r="AQ47" s="1186"/>
      <c r="AR47" s="1186"/>
      <c r="AS47" s="1186"/>
      <c r="AT47" s="1186"/>
      <c r="AU47" s="1186"/>
      <c r="AV47" s="1186"/>
      <c r="AW47" s="1186"/>
      <c r="AX47" s="1186"/>
      <c r="AY47" s="1186"/>
      <c r="AZ47" s="1186"/>
      <c r="BA47" s="1186"/>
      <c r="BB47" s="1186"/>
      <c r="BC47" s="1186"/>
      <c r="BD47" s="1186"/>
      <c r="BE47" s="1186"/>
      <c r="BF47" s="1186"/>
      <c r="BG47" s="1186"/>
      <c r="BH47" s="1186"/>
      <c r="BI47" s="1186"/>
      <c r="BJ47" s="1186"/>
      <c r="BK47" s="1186"/>
      <c r="BL47" s="1186"/>
      <c r="BM47" s="1186"/>
      <c r="BN47" s="1186"/>
      <c r="BO47" s="1186"/>
      <c r="BP47" s="1186"/>
      <c r="BQ47" s="1186"/>
      <c r="BR47" s="1186"/>
      <c r="BS47" s="1186"/>
      <c r="BT47" s="1186"/>
      <c r="BU47" s="1186"/>
      <c r="BV47" s="1186"/>
      <c r="BW47" s="1186"/>
      <c r="BX47" s="1186"/>
      <c r="BY47" s="1186"/>
      <c r="BZ47" s="1186"/>
      <c r="CA47" s="1186"/>
      <c r="CB47" s="1186"/>
      <c r="CC47" s="1186"/>
      <c r="CD47" s="1186"/>
      <c r="CE47" s="1186"/>
      <c r="CF47" s="1186"/>
      <c r="CG47" s="1186"/>
      <c r="CH47" s="1186"/>
      <c r="CI47" s="1186"/>
      <c r="CJ47" s="1186"/>
      <c r="CK47" s="1186"/>
      <c r="CL47" s="1186"/>
      <c r="CM47" s="1186"/>
      <c r="CN47" s="1186"/>
      <c r="CO47" s="1186"/>
      <c r="CP47" s="1186"/>
      <c r="CQ47" s="1186"/>
      <c r="CR47" s="1186"/>
      <c r="CS47" s="1186"/>
      <c r="CT47" s="1186"/>
      <c r="CU47" s="1186"/>
      <c r="CV47" s="1186"/>
      <c r="CW47" s="1186"/>
      <c r="CX47" s="1186"/>
      <c r="CY47" s="1186"/>
      <c r="CZ47" s="1186"/>
      <c r="DA47" s="1186"/>
      <c r="DB47" s="1186"/>
      <c r="DC47" s="1187"/>
    </row>
    <row r="48" spans="2:109" x14ac:dyDescent="0.15">
      <c r="B48" s="330"/>
      <c r="H48" s="339"/>
      <c r="I48" s="339"/>
      <c r="J48" s="339"/>
      <c r="AN48" s="339"/>
      <c r="AO48" s="339"/>
      <c r="AP48" s="339"/>
      <c r="AZ48" s="339"/>
      <c r="BA48" s="339"/>
      <c r="BB48" s="339"/>
      <c r="BL48" s="339"/>
      <c r="BM48" s="339"/>
      <c r="BN48" s="339"/>
      <c r="BX48" s="339"/>
      <c r="BY48" s="339"/>
      <c r="BZ48" s="339"/>
      <c r="CJ48" s="339"/>
      <c r="CK48" s="339"/>
      <c r="CL48" s="339"/>
      <c r="CV48" s="339"/>
      <c r="CW48" s="339"/>
      <c r="CX48" s="339"/>
    </row>
    <row r="49" spans="1:109" x14ac:dyDescent="0.15">
      <c r="B49" s="330"/>
      <c r="AN49" s="323" t="s">
        <v>577</v>
      </c>
    </row>
    <row r="50" spans="1:109" x14ac:dyDescent="0.15">
      <c r="B50" s="330"/>
      <c r="G50" s="1173"/>
      <c r="H50" s="1173"/>
      <c r="I50" s="1173"/>
      <c r="J50" s="1173"/>
      <c r="K50" s="340"/>
      <c r="L50" s="340"/>
      <c r="M50" s="341"/>
      <c r="N50" s="341"/>
      <c r="AN50" s="1176"/>
      <c r="AO50" s="1177"/>
      <c r="AP50" s="1177"/>
      <c r="AQ50" s="1177"/>
      <c r="AR50" s="1177"/>
      <c r="AS50" s="1177"/>
      <c r="AT50" s="1177"/>
      <c r="AU50" s="1177"/>
      <c r="AV50" s="1177"/>
      <c r="AW50" s="1177"/>
      <c r="AX50" s="1177"/>
      <c r="AY50" s="1177"/>
      <c r="AZ50" s="1177"/>
      <c r="BA50" s="1177"/>
      <c r="BB50" s="1177"/>
      <c r="BC50" s="1177"/>
      <c r="BD50" s="1177"/>
      <c r="BE50" s="1177"/>
      <c r="BF50" s="1177"/>
      <c r="BG50" s="1177"/>
      <c r="BH50" s="1177"/>
      <c r="BI50" s="1177"/>
      <c r="BJ50" s="1177"/>
      <c r="BK50" s="1177"/>
      <c r="BL50" s="1177"/>
      <c r="BM50" s="1177"/>
      <c r="BN50" s="1177"/>
      <c r="BO50" s="1178"/>
      <c r="BP50" s="1172" t="s">
        <v>339</v>
      </c>
      <c r="BQ50" s="1172"/>
      <c r="BR50" s="1172"/>
      <c r="BS50" s="1172"/>
      <c r="BT50" s="1172"/>
      <c r="BU50" s="1172"/>
      <c r="BV50" s="1172"/>
      <c r="BW50" s="1172"/>
      <c r="BX50" s="1172" t="s">
        <v>428</v>
      </c>
      <c r="BY50" s="1172"/>
      <c r="BZ50" s="1172"/>
      <c r="CA50" s="1172"/>
      <c r="CB50" s="1172"/>
      <c r="CC50" s="1172"/>
      <c r="CD50" s="1172"/>
      <c r="CE50" s="1172"/>
      <c r="CF50" s="1172" t="s">
        <v>429</v>
      </c>
      <c r="CG50" s="1172"/>
      <c r="CH50" s="1172"/>
      <c r="CI50" s="1172"/>
      <c r="CJ50" s="1172"/>
      <c r="CK50" s="1172"/>
      <c r="CL50" s="1172"/>
      <c r="CM50" s="1172"/>
      <c r="CN50" s="1172" t="s">
        <v>430</v>
      </c>
      <c r="CO50" s="1172"/>
      <c r="CP50" s="1172"/>
      <c r="CQ50" s="1172"/>
      <c r="CR50" s="1172"/>
      <c r="CS50" s="1172"/>
      <c r="CT50" s="1172"/>
      <c r="CU50" s="1172"/>
      <c r="CV50" s="1172" t="s">
        <v>431</v>
      </c>
      <c r="CW50" s="1172"/>
      <c r="CX50" s="1172"/>
      <c r="CY50" s="1172"/>
      <c r="CZ50" s="1172"/>
      <c r="DA50" s="1172"/>
      <c r="DB50" s="1172"/>
      <c r="DC50" s="1172"/>
    </row>
    <row r="51" spans="1:109" ht="13.5" customHeight="1" x14ac:dyDescent="0.15">
      <c r="B51" s="330"/>
      <c r="G51" s="1175"/>
      <c r="H51" s="1175"/>
      <c r="I51" s="1188"/>
      <c r="J51" s="1188"/>
      <c r="K51" s="1174"/>
      <c r="L51" s="1174"/>
      <c r="M51" s="1174"/>
      <c r="N51" s="1174"/>
      <c r="AM51" s="339"/>
      <c r="AN51" s="1170" t="s">
        <v>578</v>
      </c>
      <c r="AO51" s="1170"/>
      <c r="AP51" s="1170"/>
      <c r="AQ51" s="1170"/>
      <c r="AR51" s="1170"/>
      <c r="AS51" s="1170"/>
      <c r="AT51" s="1170"/>
      <c r="AU51" s="1170"/>
      <c r="AV51" s="1170"/>
      <c r="AW51" s="1170"/>
      <c r="AX51" s="1170"/>
      <c r="AY51" s="1170"/>
      <c r="AZ51" s="1170"/>
      <c r="BA51" s="1170"/>
      <c r="BB51" s="1170" t="s">
        <v>579</v>
      </c>
      <c r="BC51" s="1170"/>
      <c r="BD51" s="1170"/>
      <c r="BE51" s="1170"/>
      <c r="BF51" s="1170"/>
      <c r="BG51" s="1170"/>
      <c r="BH51" s="1170"/>
      <c r="BI51" s="1170"/>
      <c r="BJ51" s="1170"/>
      <c r="BK51" s="1170"/>
      <c r="BL51" s="1170"/>
      <c r="BM51" s="1170"/>
      <c r="BN51" s="1170"/>
      <c r="BO51" s="1170"/>
      <c r="BP51" s="1167"/>
      <c r="BQ51" s="1167"/>
      <c r="BR51" s="1167"/>
      <c r="BS51" s="1167"/>
      <c r="BT51" s="1167"/>
      <c r="BU51" s="1167"/>
      <c r="BV51" s="1167"/>
      <c r="BW51" s="1167"/>
      <c r="BX51" s="1167"/>
      <c r="BY51" s="1167"/>
      <c r="BZ51" s="1167"/>
      <c r="CA51" s="1167"/>
      <c r="CB51" s="1167"/>
      <c r="CC51" s="1167"/>
      <c r="CD51" s="1167"/>
      <c r="CE51" s="1167"/>
      <c r="CF51" s="1167"/>
      <c r="CG51" s="1167"/>
      <c r="CH51" s="1167"/>
      <c r="CI51" s="1167"/>
      <c r="CJ51" s="1167"/>
      <c r="CK51" s="1167"/>
      <c r="CL51" s="1167"/>
      <c r="CM51" s="1167"/>
      <c r="CN51" s="1167"/>
      <c r="CO51" s="1167"/>
      <c r="CP51" s="1167"/>
      <c r="CQ51" s="1167"/>
      <c r="CR51" s="1167"/>
      <c r="CS51" s="1167"/>
      <c r="CT51" s="1167"/>
      <c r="CU51" s="1167"/>
      <c r="CV51" s="1167"/>
      <c r="CW51" s="1167"/>
      <c r="CX51" s="1167"/>
      <c r="CY51" s="1167"/>
      <c r="CZ51" s="1167"/>
      <c r="DA51" s="1167"/>
      <c r="DB51" s="1167"/>
      <c r="DC51" s="1167"/>
    </row>
    <row r="52" spans="1:109" x14ac:dyDescent="0.15">
      <c r="B52" s="330"/>
      <c r="G52" s="1175"/>
      <c r="H52" s="1175"/>
      <c r="I52" s="1188"/>
      <c r="J52" s="1188"/>
      <c r="K52" s="1174"/>
      <c r="L52" s="1174"/>
      <c r="M52" s="1174"/>
      <c r="N52" s="1174"/>
      <c r="AM52" s="339"/>
      <c r="AN52" s="1170"/>
      <c r="AO52" s="1170"/>
      <c r="AP52" s="1170"/>
      <c r="AQ52" s="1170"/>
      <c r="AR52" s="1170"/>
      <c r="AS52" s="1170"/>
      <c r="AT52" s="1170"/>
      <c r="AU52" s="1170"/>
      <c r="AV52" s="1170"/>
      <c r="AW52" s="1170"/>
      <c r="AX52" s="1170"/>
      <c r="AY52" s="1170"/>
      <c r="AZ52" s="1170"/>
      <c r="BA52" s="1170"/>
      <c r="BB52" s="1170"/>
      <c r="BC52" s="1170"/>
      <c r="BD52" s="1170"/>
      <c r="BE52" s="1170"/>
      <c r="BF52" s="1170"/>
      <c r="BG52" s="1170"/>
      <c r="BH52" s="1170"/>
      <c r="BI52" s="1170"/>
      <c r="BJ52" s="1170"/>
      <c r="BK52" s="1170"/>
      <c r="BL52" s="1170"/>
      <c r="BM52" s="1170"/>
      <c r="BN52" s="1170"/>
      <c r="BO52" s="1170"/>
      <c r="BP52" s="1167"/>
      <c r="BQ52" s="1167"/>
      <c r="BR52" s="1167"/>
      <c r="BS52" s="1167"/>
      <c r="BT52" s="1167"/>
      <c r="BU52" s="1167"/>
      <c r="BV52" s="1167"/>
      <c r="BW52" s="1167"/>
      <c r="BX52" s="1167"/>
      <c r="BY52" s="1167"/>
      <c r="BZ52" s="1167"/>
      <c r="CA52" s="1167"/>
      <c r="CB52" s="1167"/>
      <c r="CC52" s="1167"/>
      <c r="CD52" s="1167"/>
      <c r="CE52" s="1167"/>
      <c r="CF52" s="1167"/>
      <c r="CG52" s="1167"/>
      <c r="CH52" s="1167"/>
      <c r="CI52" s="1167"/>
      <c r="CJ52" s="1167"/>
      <c r="CK52" s="1167"/>
      <c r="CL52" s="1167"/>
      <c r="CM52" s="1167"/>
      <c r="CN52" s="1167"/>
      <c r="CO52" s="1167"/>
      <c r="CP52" s="1167"/>
      <c r="CQ52" s="1167"/>
      <c r="CR52" s="1167"/>
      <c r="CS52" s="1167"/>
      <c r="CT52" s="1167"/>
      <c r="CU52" s="1167"/>
      <c r="CV52" s="1167"/>
      <c r="CW52" s="1167"/>
      <c r="CX52" s="1167"/>
      <c r="CY52" s="1167"/>
      <c r="CZ52" s="1167"/>
      <c r="DA52" s="1167"/>
      <c r="DB52" s="1167"/>
      <c r="DC52" s="1167"/>
    </row>
    <row r="53" spans="1:109" x14ac:dyDescent="0.15">
      <c r="A53" s="338"/>
      <c r="B53" s="330"/>
      <c r="G53" s="1175"/>
      <c r="H53" s="1175"/>
      <c r="I53" s="1173"/>
      <c r="J53" s="1173"/>
      <c r="K53" s="1174"/>
      <c r="L53" s="1174"/>
      <c r="M53" s="1174"/>
      <c r="N53" s="1174"/>
      <c r="AM53" s="339"/>
      <c r="AN53" s="1170"/>
      <c r="AO53" s="1170"/>
      <c r="AP53" s="1170"/>
      <c r="AQ53" s="1170"/>
      <c r="AR53" s="1170"/>
      <c r="AS53" s="1170"/>
      <c r="AT53" s="1170"/>
      <c r="AU53" s="1170"/>
      <c r="AV53" s="1170"/>
      <c r="AW53" s="1170"/>
      <c r="AX53" s="1170"/>
      <c r="AY53" s="1170"/>
      <c r="AZ53" s="1170"/>
      <c r="BA53" s="1170"/>
      <c r="BB53" s="1170" t="s">
        <v>580</v>
      </c>
      <c r="BC53" s="1170"/>
      <c r="BD53" s="1170"/>
      <c r="BE53" s="1170"/>
      <c r="BF53" s="1170"/>
      <c r="BG53" s="1170"/>
      <c r="BH53" s="1170"/>
      <c r="BI53" s="1170"/>
      <c r="BJ53" s="1170"/>
      <c r="BK53" s="1170"/>
      <c r="BL53" s="1170"/>
      <c r="BM53" s="1170"/>
      <c r="BN53" s="1170"/>
      <c r="BO53" s="1170"/>
      <c r="BP53" s="1167">
        <v>50.8</v>
      </c>
      <c r="BQ53" s="1167"/>
      <c r="BR53" s="1167"/>
      <c r="BS53" s="1167"/>
      <c r="BT53" s="1167"/>
      <c r="BU53" s="1167"/>
      <c r="BV53" s="1167"/>
      <c r="BW53" s="1167"/>
      <c r="BX53" s="1167">
        <v>52</v>
      </c>
      <c r="BY53" s="1167"/>
      <c r="BZ53" s="1167"/>
      <c r="CA53" s="1167"/>
      <c r="CB53" s="1167"/>
      <c r="CC53" s="1167"/>
      <c r="CD53" s="1167"/>
      <c r="CE53" s="1167"/>
      <c r="CF53" s="1167">
        <v>53.6</v>
      </c>
      <c r="CG53" s="1167"/>
      <c r="CH53" s="1167"/>
      <c r="CI53" s="1167"/>
      <c r="CJ53" s="1167"/>
      <c r="CK53" s="1167"/>
      <c r="CL53" s="1167"/>
      <c r="CM53" s="1167"/>
      <c r="CN53" s="1167">
        <v>55.1</v>
      </c>
      <c r="CO53" s="1167"/>
      <c r="CP53" s="1167"/>
      <c r="CQ53" s="1167"/>
      <c r="CR53" s="1167"/>
      <c r="CS53" s="1167"/>
      <c r="CT53" s="1167"/>
      <c r="CU53" s="1167"/>
      <c r="CV53" s="1167">
        <v>56.8</v>
      </c>
      <c r="CW53" s="1167"/>
      <c r="CX53" s="1167"/>
      <c r="CY53" s="1167"/>
      <c r="CZ53" s="1167"/>
      <c r="DA53" s="1167"/>
      <c r="DB53" s="1167"/>
      <c r="DC53" s="1167"/>
    </row>
    <row r="54" spans="1:109" x14ac:dyDescent="0.15">
      <c r="A54" s="338"/>
      <c r="B54" s="330"/>
      <c r="G54" s="1175"/>
      <c r="H54" s="1175"/>
      <c r="I54" s="1173"/>
      <c r="J54" s="1173"/>
      <c r="K54" s="1174"/>
      <c r="L54" s="1174"/>
      <c r="M54" s="1174"/>
      <c r="N54" s="1174"/>
      <c r="AM54" s="339"/>
      <c r="AN54" s="1170"/>
      <c r="AO54" s="1170"/>
      <c r="AP54" s="1170"/>
      <c r="AQ54" s="1170"/>
      <c r="AR54" s="1170"/>
      <c r="AS54" s="1170"/>
      <c r="AT54" s="1170"/>
      <c r="AU54" s="1170"/>
      <c r="AV54" s="1170"/>
      <c r="AW54" s="1170"/>
      <c r="AX54" s="1170"/>
      <c r="AY54" s="1170"/>
      <c r="AZ54" s="1170"/>
      <c r="BA54" s="1170"/>
      <c r="BB54" s="1170"/>
      <c r="BC54" s="1170"/>
      <c r="BD54" s="1170"/>
      <c r="BE54" s="1170"/>
      <c r="BF54" s="1170"/>
      <c r="BG54" s="1170"/>
      <c r="BH54" s="1170"/>
      <c r="BI54" s="1170"/>
      <c r="BJ54" s="1170"/>
      <c r="BK54" s="1170"/>
      <c r="BL54" s="1170"/>
      <c r="BM54" s="1170"/>
      <c r="BN54" s="1170"/>
      <c r="BO54" s="1170"/>
      <c r="BP54" s="1167"/>
      <c r="BQ54" s="1167"/>
      <c r="BR54" s="1167"/>
      <c r="BS54" s="1167"/>
      <c r="BT54" s="1167"/>
      <c r="BU54" s="1167"/>
      <c r="BV54" s="1167"/>
      <c r="BW54" s="1167"/>
      <c r="BX54" s="1167"/>
      <c r="BY54" s="1167"/>
      <c r="BZ54" s="1167"/>
      <c r="CA54" s="1167"/>
      <c r="CB54" s="1167"/>
      <c r="CC54" s="1167"/>
      <c r="CD54" s="1167"/>
      <c r="CE54" s="1167"/>
      <c r="CF54" s="1167"/>
      <c r="CG54" s="1167"/>
      <c r="CH54" s="1167"/>
      <c r="CI54" s="1167"/>
      <c r="CJ54" s="1167"/>
      <c r="CK54" s="1167"/>
      <c r="CL54" s="1167"/>
      <c r="CM54" s="1167"/>
      <c r="CN54" s="1167"/>
      <c r="CO54" s="1167"/>
      <c r="CP54" s="1167"/>
      <c r="CQ54" s="1167"/>
      <c r="CR54" s="1167"/>
      <c r="CS54" s="1167"/>
      <c r="CT54" s="1167"/>
      <c r="CU54" s="1167"/>
      <c r="CV54" s="1167"/>
      <c r="CW54" s="1167"/>
      <c r="CX54" s="1167"/>
      <c r="CY54" s="1167"/>
      <c r="CZ54" s="1167"/>
      <c r="DA54" s="1167"/>
      <c r="DB54" s="1167"/>
      <c r="DC54" s="1167"/>
    </row>
    <row r="55" spans="1:109" x14ac:dyDescent="0.15">
      <c r="A55" s="338"/>
      <c r="B55" s="330"/>
      <c r="G55" s="1173"/>
      <c r="H55" s="1173"/>
      <c r="I55" s="1173"/>
      <c r="J55" s="1173"/>
      <c r="K55" s="1174"/>
      <c r="L55" s="1174"/>
      <c r="M55" s="1174"/>
      <c r="N55" s="1174"/>
      <c r="AN55" s="1172" t="s">
        <v>581</v>
      </c>
      <c r="AO55" s="1172"/>
      <c r="AP55" s="1172"/>
      <c r="AQ55" s="1172"/>
      <c r="AR55" s="1172"/>
      <c r="AS55" s="1172"/>
      <c r="AT55" s="1172"/>
      <c r="AU55" s="1172"/>
      <c r="AV55" s="1172"/>
      <c r="AW55" s="1172"/>
      <c r="AX55" s="1172"/>
      <c r="AY55" s="1172"/>
      <c r="AZ55" s="1172"/>
      <c r="BA55" s="1172"/>
      <c r="BB55" s="1170" t="s">
        <v>579</v>
      </c>
      <c r="BC55" s="1170"/>
      <c r="BD55" s="1170"/>
      <c r="BE55" s="1170"/>
      <c r="BF55" s="1170"/>
      <c r="BG55" s="1170"/>
      <c r="BH55" s="1170"/>
      <c r="BI55" s="1170"/>
      <c r="BJ55" s="1170"/>
      <c r="BK55" s="1170"/>
      <c r="BL55" s="1170"/>
      <c r="BM55" s="1170"/>
      <c r="BN55" s="1170"/>
      <c r="BO55" s="1170"/>
      <c r="BP55" s="1167">
        <v>30.2</v>
      </c>
      <c r="BQ55" s="1167"/>
      <c r="BR55" s="1167"/>
      <c r="BS55" s="1167"/>
      <c r="BT55" s="1167"/>
      <c r="BU55" s="1167"/>
      <c r="BV55" s="1167"/>
      <c r="BW55" s="1167"/>
      <c r="BX55" s="1167">
        <v>25.4</v>
      </c>
      <c r="BY55" s="1167"/>
      <c r="BZ55" s="1167"/>
      <c r="CA55" s="1167"/>
      <c r="CB55" s="1167"/>
      <c r="CC55" s="1167"/>
      <c r="CD55" s="1167"/>
      <c r="CE55" s="1167"/>
      <c r="CF55" s="1167">
        <v>23</v>
      </c>
      <c r="CG55" s="1167"/>
      <c r="CH55" s="1167"/>
      <c r="CI55" s="1167"/>
      <c r="CJ55" s="1167"/>
      <c r="CK55" s="1167"/>
      <c r="CL55" s="1167"/>
      <c r="CM55" s="1167"/>
      <c r="CN55" s="1167">
        <v>28</v>
      </c>
      <c r="CO55" s="1167"/>
      <c r="CP55" s="1167"/>
      <c r="CQ55" s="1167"/>
      <c r="CR55" s="1167"/>
      <c r="CS55" s="1167"/>
      <c r="CT55" s="1167"/>
      <c r="CU55" s="1167"/>
      <c r="CV55" s="1167">
        <v>18</v>
      </c>
      <c r="CW55" s="1167"/>
      <c r="CX55" s="1167"/>
      <c r="CY55" s="1167"/>
      <c r="CZ55" s="1167"/>
      <c r="DA55" s="1167"/>
      <c r="DB55" s="1167"/>
      <c r="DC55" s="1167"/>
    </row>
    <row r="56" spans="1:109" x14ac:dyDescent="0.15">
      <c r="A56" s="338"/>
      <c r="B56" s="330"/>
      <c r="G56" s="1173"/>
      <c r="H56" s="1173"/>
      <c r="I56" s="1173"/>
      <c r="J56" s="1173"/>
      <c r="K56" s="1174"/>
      <c r="L56" s="1174"/>
      <c r="M56" s="1174"/>
      <c r="N56" s="1174"/>
      <c r="AN56" s="1172"/>
      <c r="AO56" s="1172"/>
      <c r="AP56" s="1172"/>
      <c r="AQ56" s="1172"/>
      <c r="AR56" s="1172"/>
      <c r="AS56" s="1172"/>
      <c r="AT56" s="1172"/>
      <c r="AU56" s="1172"/>
      <c r="AV56" s="1172"/>
      <c r="AW56" s="1172"/>
      <c r="AX56" s="1172"/>
      <c r="AY56" s="1172"/>
      <c r="AZ56" s="1172"/>
      <c r="BA56" s="1172"/>
      <c r="BB56" s="1170"/>
      <c r="BC56" s="1170"/>
      <c r="BD56" s="1170"/>
      <c r="BE56" s="1170"/>
      <c r="BF56" s="1170"/>
      <c r="BG56" s="1170"/>
      <c r="BH56" s="1170"/>
      <c r="BI56" s="1170"/>
      <c r="BJ56" s="1170"/>
      <c r="BK56" s="1170"/>
      <c r="BL56" s="1170"/>
      <c r="BM56" s="1170"/>
      <c r="BN56" s="1170"/>
      <c r="BO56" s="1170"/>
      <c r="BP56" s="1167"/>
      <c r="BQ56" s="1167"/>
      <c r="BR56" s="1167"/>
      <c r="BS56" s="1167"/>
      <c r="BT56" s="1167"/>
      <c r="BU56" s="1167"/>
      <c r="BV56" s="1167"/>
      <c r="BW56" s="1167"/>
      <c r="BX56" s="1167"/>
      <c r="BY56" s="1167"/>
      <c r="BZ56" s="1167"/>
      <c r="CA56" s="1167"/>
      <c r="CB56" s="1167"/>
      <c r="CC56" s="1167"/>
      <c r="CD56" s="1167"/>
      <c r="CE56" s="1167"/>
      <c r="CF56" s="1167"/>
      <c r="CG56" s="1167"/>
      <c r="CH56" s="1167"/>
      <c r="CI56" s="1167"/>
      <c r="CJ56" s="1167"/>
      <c r="CK56" s="1167"/>
      <c r="CL56" s="1167"/>
      <c r="CM56" s="1167"/>
      <c r="CN56" s="1167"/>
      <c r="CO56" s="1167"/>
      <c r="CP56" s="1167"/>
      <c r="CQ56" s="1167"/>
      <c r="CR56" s="1167"/>
      <c r="CS56" s="1167"/>
      <c r="CT56" s="1167"/>
      <c r="CU56" s="1167"/>
      <c r="CV56" s="1167"/>
      <c r="CW56" s="1167"/>
      <c r="CX56" s="1167"/>
      <c r="CY56" s="1167"/>
      <c r="CZ56" s="1167"/>
      <c r="DA56" s="1167"/>
      <c r="DB56" s="1167"/>
      <c r="DC56" s="1167"/>
    </row>
    <row r="57" spans="1:109" s="338" customFormat="1" x14ac:dyDescent="0.15">
      <c r="B57" s="342"/>
      <c r="G57" s="1173"/>
      <c r="H57" s="1173"/>
      <c r="I57" s="1168"/>
      <c r="J57" s="1168"/>
      <c r="K57" s="1174"/>
      <c r="L57" s="1174"/>
      <c r="M57" s="1174"/>
      <c r="N57" s="1174"/>
      <c r="AM57" s="323"/>
      <c r="AN57" s="1172"/>
      <c r="AO57" s="1172"/>
      <c r="AP57" s="1172"/>
      <c r="AQ57" s="1172"/>
      <c r="AR57" s="1172"/>
      <c r="AS57" s="1172"/>
      <c r="AT57" s="1172"/>
      <c r="AU57" s="1172"/>
      <c r="AV57" s="1172"/>
      <c r="AW57" s="1172"/>
      <c r="AX57" s="1172"/>
      <c r="AY57" s="1172"/>
      <c r="AZ57" s="1172"/>
      <c r="BA57" s="1172"/>
      <c r="BB57" s="1170" t="s">
        <v>580</v>
      </c>
      <c r="BC57" s="1170"/>
      <c r="BD57" s="1170"/>
      <c r="BE57" s="1170"/>
      <c r="BF57" s="1170"/>
      <c r="BG57" s="1170"/>
      <c r="BH57" s="1170"/>
      <c r="BI57" s="1170"/>
      <c r="BJ57" s="1170"/>
      <c r="BK57" s="1170"/>
      <c r="BL57" s="1170"/>
      <c r="BM57" s="1170"/>
      <c r="BN57" s="1170"/>
      <c r="BO57" s="1170"/>
      <c r="BP57" s="1167">
        <v>58.9</v>
      </c>
      <c r="BQ57" s="1167"/>
      <c r="BR57" s="1167"/>
      <c r="BS57" s="1167"/>
      <c r="BT57" s="1167"/>
      <c r="BU57" s="1167"/>
      <c r="BV57" s="1167"/>
      <c r="BW57" s="1167"/>
      <c r="BX57" s="1167">
        <v>60</v>
      </c>
      <c r="BY57" s="1167"/>
      <c r="BZ57" s="1167"/>
      <c r="CA57" s="1167"/>
      <c r="CB57" s="1167"/>
      <c r="CC57" s="1167"/>
      <c r="CD57" s="1167"/>
      <c r="CE57" s="1167"/>
      <c r="CF57" s="1167">
        <v>60.6</v>
      </c>
      <c r="CG57" s="1167"/>
      <c r="CH57" s="1167"/>
      <c r="CI57" s="1167"/>
      <c r="CJ57" s="1167"/>
      <c r="CK57" s="1167"/>
      <c r="CL57" s="1167"/>
      <c r="CM57" s="1167"/>
      <c r="CN57" s="1167">
        <v>62.3</v>
      </c>
      <c r="CO57" s="1167"/>
      <c r="CP57" s="1167"/>
      <c r="CQ57" s="1167"/>
      <c r="CR57" s="1167"/>
      <c r="CS57" s="1167"/>
      <c r="CT57" s="1167"/>
      <c r="CU57" s="1167"/>
      <c r="CV57" s="1167">
        <v>62.4</v>
      </c>
      <c r="CW57" s="1167"/>
      <c r="CX57" s="1167"/>
      <c r="CY57" s="1167"/>
      <c r="CZ57" s="1167"/>
      <c r="DA57" s="1167"/>
      <c r="DB57" s="1167"/>
      <c r="DC57" s="1167"/>
      <c r="DD57" s="343"/>
      <c r="DE57" s="342"/>
    </row>
    <row r="58" spans="1:109" s="338" customFormat="1" x14ac:dyDescent="0.15">
      <c r="A58" s="323"/>
      <c r="B58" s="342"/>
      <c r="G58" s="1173"/>
      <c r="H58" s="1173"/>
      <c r="I58" s="1168"/>
      <c r="J58" s="1168"/>
      <c r="K58" s="1174"/>
      <c r="L58" s="1174"/>
      <c r="M58" s="1174"/>
      <c r="N58" s="1174"/>
      <c r="AM58" s="323"/>
      <c r="AN58" s="1172"/>
      <c r="AO58" s="1172"/>
      <c r="AP58" s="1172"/>
      <c r="AQ58" s="1172"/>
      <c r="AR58" s="1172"/>
      <c r="AS58" s="1172"/>
      <c r="AT58" s="1172"/>
      <c r="AU58" s="1172"/>
      <c r="AV58" s="1172"/>
      <c r="AW58" s="1172"/>
      <c r="AX58" s="1172"/>
      <c r="AY58" s="1172"/>
      <c r="AZ58" s="1172"/>
      <c r="BA58" s="1172"/>
      <c r="BB58" s="1170"/>
      <c r="BC58" s="1170"/>
      <c r="BD58" s="1170"/>
      <c r="BE58" s="1170"/>
      <c r="BF58" s="1170"/>
      <c r="BG58" s="1170"/>
      <c r="BH58" s="1170"/>
      <c r="BI58" s="1170"/>
      <c r="BJ58" s="1170"/>
      <c r="BK58" s="1170"/>
      <c r="BL58" s="1170"/>
      <c r="BM58" s="1170"/>
      <c r="BN58" s="1170"/>
      <c r="BO58" s="1170"/>
      <c r="BP58" s="1167"/>
      <c r="BQ58" s="1167"/>
      <c r="BR58" s="1167"/>
      <c r="BS58" s="1167"/>
      <c r="BT58" s="1167"/>
      <c r="BU58" s="1167"/>
      <c r="BV58" s="1167"/>
      <c r="BW58" s="1167"/>
      <c r="BX58" s="1167"/>
      <c r="BY58" s="1167"/>
      <c r="BZ58" s="1167"/>
      <c r="CA58" s="1167"/>
      <c r="CB58" s="1167"/>
      <c r="CC58" s="1167"/>
      <c r="CD58" s="1167"/>
      <c r="CE58" s="1167"/>
      <c r="CF58" s="1167"/>
      <c r="CG58" s="1167"/>
      <c r="CH58" s="1167"/>
      <c r="CI58" s="1167"/>
      <c r="CJ58" s="1167"/>
      <c r="CK58" s="1167"/>
      <c r="CL58" s="1167"/>
      <c r="CM58" s="1167"/>
      <c r="CN58" s="1167"/>
      <c r="CO58" s="1167"/>
      <c r="CP58" s="1167"/>
      <c r="CQ58" s="1167"/>
      <c r="CR58" s="1167"/>
      <c r="CS58" s="1167"/>
      <c r="CT58" s="1167"/>
      <c r="CU58" s="1167"/>
      <c r="CV58" s="1167"/>
      <c r="CW58" s="1167"/>
      <c r="CX58" s="1167"/>
      <c r="CY58" s="1167"/>
      <c r="CZ58" s="1167"/>
      <c r="DA58" s="1167"/>
      <c r="DB58" s="1167"/>
      <c r="DC58" s="1167"/>
      <c r="DD58" s="343"/>
      <c r="DE58" s="342"/>
    </row>
    <row r="59" spans="1:109" s="338" customFormat="1" x14ac:dyDescent="0.15">
      <c r="A59" s="323"/>
      <c r="B59" s="342"/>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42"/>
    </row>
    <row r="60" spans="1:109" s="338" customFormat="1" x14ac:dyDescent="0.15">
      <c r="A60" s="323"/>
      <c r="B60" s="342"/>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42"/>
    </row>
    <row r="61" spans="1:109" s="338" customFormat="1" x14ac:dyDescent="0.15">
      <c r="A61" s="323"/>
      <c r="B61" s="345"/>
      <c r="C61" s="346"/>
      <c r="D61" s="346"/>
      <c r="E61" s="346"/>
      <c r="F61" s="346"/>
      <c r="G61" s="346"/>
      <c r="H61" s="346"/>
      <c r="I61" s="346"/>
      <c r="J61" s="346"/>
      <c r="K61" s="346"/>
      <c r="L61" s="346"/>
      <c r="M61" s="347"/>
      <c r="N61" s="347"/>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347"/>
      <c r="AU61" s="346"/>
      <c r="AV61" s="346"/>
      <c r="AW61" s="346"/>
      <c r="AX61" s="346"/>
      <c r="AY61" s="346"/>
      <c r="AZ61" s="346"/>
      <c r="BA61" s="346"/>
      <c r="BB61" s="346"/>
      <c r="BC61" s="346"/>
      <c r="BD61" s="346"/>
      <c r="BE61" s="347"/>
      <c r="BF61" s="347"/>
      <c r="BG61" s="346"/>
      <c r="BH61" s="346"/>
      <c r="BI61" s="346"/>
      <c r="BJ61" s="346"/>
      <c r="BK61" s="346"/>
      <c r="BL61" s="346"/>
      <c r="BM61" s="346"/>
      <c r="BN61" s="346"/>
      <c r="BO61" s="346"/>
      <c r="BP61" s="346"/>
      <c r="BQ61" s="347"/>
      <c r="BR61" s="347"/>
      <c r="BS61" s="346"/>
      <c r="BT61" s="346"/>
      <c r="BU61" s="346"/>
      <c r="BV61" s="346"/>
      <c r="BW61" s="346"/>
      <c r="BX61" s="346"/>
      <c r="BY61" s="346"/>
      <c r="BZ61" s="346"/>
      <c r="CA61" s="346"/>
      <c r="CB61" s="346"/>
      <c r="CC61" s="347"/>
      <c r="CD61" s="347"/>
      <c r="CE61" s="346"/>
      <c r="CF61" s="346"/>
      <c r="CG61" s="346"/>
      <c r="CH61" s="346"/>
      <c r="CI61" s="346"/>
      <c r="CJ61" s="346"/>
      <c r="CK61" s="346"/>
      <c r="CL61" s="346"/>
      <c r="CM61" s="346"/>
      <c r="CN61" s="346"/>
      <c r="CO61" s="347"/>
      <c r="CP61" s="347"/>
      <c r="CQ61" s="346"/>
      <c r="CR61" s="346"/>
      <c r="CS61" s="346"/>
      <c r="CT61" s="346"/>
      <c r="CU61" s="346"/>
      <c r="CV61" s="346"/>
      <c r="CW61" s="346"/>
      <c r="CX61" s="346"/>
      <c r="CY61" s="346"/>
      <c r="CZ61" s="346"/>
      <c r="DA61" s="347"/>
      <c r="DB61" s="347"/>
      <c r="DC61" s="347"/>
      <c r="DD61" s="348"/>
      <c r="DE61" s="342"/>
    </row>
    <row r="62" spans="1:109" x14ac:dyDescent="0.15">
      <c r="B62" s="335"/>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c r="BI62" s="335"/>
      <c r="BJ62" s="335"/>
      <c r="BK62" s="335"/>
      <c r="BL62" s="335"/>
      <c r="BM62" s="335"/>
      <c r="BN62" s="335"/>
      <c r="BO62" s="335"/>
      <c r="BP62" s="335"/>
      <c r="BQ62" s="335"/>
      <c r="BR62" s="335"/>
      <c r="BS62" s="335"/>
      <c r="BT62" s="335"/>
      <c r="BU62" s="335"/>
      <c r="BV62" s="335"/>
      <c r="BW62" s="335"/>
      <c r="BX62" s="335"/>
      <c r="BY62" s="335"/>
      <c r="BZ62" s="335"/>
      <c r="CA62" s="335"/>
      <c r="CB62" s="335"/>
      <c r="CC62" s="335"/>
      <c r="CD62" s="335"/>
      <c r="CE62" s="335"/>
      <c r="CF62" s="335"/>
      <c r="CG62" s="335"/>
      <c r="CH62" s="335"/>
      <c r="CI62" s="335"/>
      <c r="CJ62" s="335"/>
      <c r="CK62" s="335"/>
      <c r="CL62" s="335"/>
      <c r="CM62" s="335"/>
      <c r="CN62" s="335"/>
      <c r="CO62" s="335"/>
      <c r="CP62" s="335"/>
      <c r="CQ62" s="335"/>
      <c r="CR62" s="335"/>
      <c r="CS62" s="335"/>
      <c r="CT62" s="335"/>
      <c r="CU62" s="335"/>
      <c r="CV62" s="335"/>
      <c r="CW62" s="335"/>
      <c r="CX62" s="335"/>
      <c r="CY62" s="335"/>
      <c r="CZ62" s="335"/>
      <c r="DA62" s="335"/>
      <c r="DB62" s="335"/>
      <c r="DC62" s="335"/>
      <c r="DD62" s="335"/>
      <c r="DE62" s="323"/>
    </row>
    <row r="63" spans="1:109" ht="17.25" x14ac:dyDescent="0.15">
      <c r="B63" s="349" t="s">
        <v>582</v>
      </c>
    </row>
    <row r="64" spans="1:109" x14ac:dyDescent="0.15">
      <c r="B64" s="330"/>
      <c r="G64" s="337"/>
      <c r="I64" s="350"/>
      <c r="J64" s="350"/>
      <c r="K64" s="350"/>
      <c r="L64" s="350"/>
      <c r="M64" s="350"/>
      <c r="N64" s="351"/>
      <c r="AM64" s="337"/>
      <c r="AN64" s="337" t="s">
        <v>575</v>
      </c>
      <c r="AP64" s="338"/>
      <c r="AQ64" s="338"/>
      <c r="AR64" s="338"/>
      <c r="AY64" s="337"/>
      <c r="BA64" s="338"/>
      <c r="BB64" s="338"/>
      <c r="BC64" s="338"/>
      <c r="BK64" s="337"/>
      <c r="BM64" s="338"/>
      <c r="BN64" s="338"/>
      <c r="BO64" s="338"/>
      <c r="BW64" s="337"/>
      <c r="BY64" s="338"/>
      <c r="BZ64" s="338"/>
      <c r="CA64" s="338"/>
      <c r="CI64" s="337"/>
      <c r="CK64" s="338"/>
      <c r="CL64" s="338"/>
      <c r="CM64" s="338"/>
      <c r="CU64" s="337"/>
      <c r="CW64" s="338"/>
      <c r="CX64" s="338"/>
      <c r="CY64" s="338"/>
    </row>
    <row r="65" spans="2:107" x14ac:dyDescent="0.15">
      <c r="B65" s="330"/>
      <c r="AN65" s="1179" t="s">
        <v>583</v>
      </c>
      <c r="AO65" s="1180"/>
      <c r="AP65" s="1180"/>
      <c r="AQ65" s="1180"/>
      <c r="AR65" s="1180"/>
      <c r="AS65" s="1180"/>
      <c r="AT65" s="1180"/>
      <c r="AU65" s="1180"/>
      <c r="AV65" s="1180"/>
      <c r="AW65" s="1180"/>
      <c r="AX65" s="1180"/>
      <c r="AY65" s="1180"/>
      <c r="AZ65" s="1180"/>
      <c r="BA65" s="1180"/>
      <c r="BB65" s="1180"/>
      <c r="BC65" s="1180"/>
      <c r="BD65" s="1180"/>
      <c r="BE65" s="1180"/>
      <c r="BF65" s="1180"/>
      <c r="BG65" s="1180"/>
      <c r="BH65" s="1180"/>
      <c r="BI65" s="1180"/>
      <c r="BJ65" s="1180"/>
      <c r="BK65" s="1180"/>
      <c r="BL65" s="1180"/>
      <c r="BM65" s="1180"/>
      <c r="BN65" s="1180"/>
      <c r="BO65" s="1180"/>
      <c r="BP65" s="1180"/>
      <c r="BQ65" s="1180"/>
      <c r="BR65" s="1180"/>
      <c r="BS65" s="1180"/>
      <c r="BT65" s="1180"/>
      <c r="BU65" s="1180"/>
      <c r="BV65" s="1180"/>
      <c r="BW65" s="1180"/>
      <c r="BX65" s="1180"/>
      <c r="BY65" s="1180"/>
      <c r="BZ65" s="1180"/>
      <c r="CA65" s="1180"/>
      <c r="CB65" s="1180"/>
      <c r="CC65" s="1180"/>
      <c r="CD65" s="1180"/>
      <c r="CE65" s="1180"/>
      <c r="CF65" s="1180"/>
      <c r="CG65" s="1180"/>
      <c r="CH65" s="1180"/>
      <c r="CI65" s="1180"/>
      <c r="CJ65" s="1180"/>
      <c r="CK65" s="1180"/>
      <c r="CL65" s="1180"/>
      <c r="CM65" s="1180"/>
      <c r="CN65" s="1180"/>
      <c r="CO65" s="1180"/>
      <c r="CP65" s="1180"/>
      <c r="CQ65" s="1180"/>
      <c r="CR65" s="1180"/>
      <c r="CS65" s="1180"/>
      <c r="CT65" s="1180"/>
      <c r="CU65" s="1180"/>
      <c r="CV65" s="1180"/>
      <c r="CW65" s="1180"/>
      <c r="CX65" s="1180"/>
      <c r="CY65" s="1180"/>
      <c r="CZ65" s="1180"/>
      <c r="DA65" s="1180"/>
      <c r="DB65" s="1180"/>
      <c r="DC65" s="1181"/>
    </row>
    <row r="66" spans="2:107" x14ac:dyDescent="0.15">
      <c r="B66" s="330"/>
      <c r="AN66" s="1182"/>
      <c r="AO66" s="1183"/>
      <c r="AP66" s="1183"/>
      <c r="AQ66" s="1183"/>
      <c r="AR66" s="1183"/>
      <c r="AS66" s="1183"/>
      <c r="AT66" s="1183"/>
      <c r="AU66" s="1183"/>
      <c r="AV66" s="1183"/>
      <c r="AW66" s="1183"/>
      <c r="AX66" s="1183"/>
      <c r="AY66" s="1183"/>
      <c r="AZ66" s="1183"/>
      <c r="BA66" s="1183"/>
      <c r="BB66" s="1183"/>
      <c r="BC66" s="1183"/>
      <c r="BD66" s="1183"/>
      <c r="BE66" s="1183"/>
      <c r="BF66" s="1183"/>
      <c r="BG66" s="1183"/>
      <c r="BH66" s="1183"/>
      <c r="BI66" s="1183"/>
      <c r="BJ66" s="1183"/>
      <c r="BK66" s="1183"/>
      <c r="BL66" s="1183"/>
      <c r="BM66" s="1183"/>
      <c r="BN66" s="1183"/>
      <c r="BO66" s="1183"/>
      <c r="BP66" s="1183"/>
      <c r="BQ66" s="1183"/>
      <c r="BR66" s="1183"/>
      <c r="BS66" s="1183"/>
      <c r="BT66" s="1183"/>
      <c r="BU66" s="1183"/>
      <c r="BV66" s="1183"/>
      <c r="BW66" s="1183"/>
      <c r="BX66" s="1183"/>
      <c r="BY66" s="1183"/>
      <c r="BZ66" s="1183"/>
      <c r="CA66" s="1183"/>
      <c r="CB66" s="1183"/>
      <c r="CC66" s="1183"/>
      <c r="CD66" s="1183"/>
      <c r="CE66" s="1183"/>
      <c r="CF66" s="1183"/>
      <c r="CG66" s="1183"/>
      <c r="CH66" s="1183"/>
      <c r="CI66" s="1183"/>
      <c r="CJ66" s="1183"/>
      <c r="CK66" s="1183"/>
      <c r="CL66" s="1183"/>
      <c r="CM66" s="1183"/>
      <c r="CN66" s="1183"/>
      <c r="CO66" s="1183"/>
      <c r="CP66" s="1183"/>
      <c r="CQ66" s="1183"/>
      <c r="CR66" s="1183"/>
      <c r="CS66" s="1183"/>
      <c r="CT66" s="1183"/>
      <c r="CU66" s="1183"/>
      <c r="CV66" s="1183"/>
      <c r="CW66" s="1183"/>
      <c r="CX66" s="1183"/>
      <c r="CY66" s="1183"/>
      <c r="CZ66" s="1183"/>
      <c r="DA66" s="1183"/>
      <c r="DB66" s="1183"/>
      <c r="DC66" s="1184"/>
    </row>
    <row r="67" spans="2:107" x14ac:dyDescent="0.15">
      <c r="B67" s="330"/>
      <c r="AN67" s="1182"/>
      <c r="AO67" s="1183"/>
      <c r="AP67" s="1183"/>
      <c r="AQ67" s="1183"/>
      <c r="AR67" s="1183"/>
      <c r="AS67" s="1183"/>
      <c r="AT67" s="1183"/>
      <c r="AU67" s="1183"/>
      <c r="AV67" s="1183"/>
      <c r="AW67" s="1183"/>
      <c r="AX67" s="1183"/>
      <c r="AY67" s="1183"/>
      <c r="AZ67" s="1183"/>
      <c r="BA67" s="1183"/>
      <c r="BB67" s="1183"/>
      <c r="BC67" s="1183"/>
      <c r="BD67" s="1183"/>
      <c r="BE67" s="1183"/>
      <c r="BF67" s="1183"/>
      <c r="BG67" s="1183"/>
      <c r="BH67" s="1183"/>
      <c r="BI67" s="1183"/>
      <c r="BJ67" s="1183"/>
      <c r="BK67" s="1183"/>
      <c r="BL67" s="1183"/>
      <c r="BM67" s="1183"/>
      <c r="BN67" s="1183"/>
      <c r="BO67" s="1183"/>
      <c r="BP67" s="1183"/>
      <c r="BQ67" s="1183"/>
      <c r="BR67" s="1183"/>
      <c r="BS67" s="1183"/>
      <c r="BT67" s="1183"/>
      <c r="BU67" s="1183"/>
      <c r="BV67" s="1183"/>
      <c r="BW67" s="1183"/>
      <c r="BX67" s="1183"/>
      <c r="BY67" s="1183"/>
      <c r="BZ67" s="1183"/>
      <c r="CA67" s="1183"/>
      <c r="CB67" s="1183"/>
      <c r="CC67" s="1183"/>
      <c r="CD67" s="1183"/>
      <c r="CE67" s="1183"/>
      <c r="CF67" s="1183"/>
      <c r="CG67" s="1183"/>
      <c r="CH67" s="1183"/>
      <c r="CI67" s="1183"/>
      <c r="CJ67" s="1183"/>
      <c r="CK67" s="1183"/>
      <c r="CL67" s="1183"/>
      <c r="CM67" s="1183"/>
      <c r="CN67" s="1183"/>
      <c r="CO67" s="1183"/>
      <c r="CP67" s="1183"/>
      <c r="CQ67" s="1183"/>
      <c r="CR67" s="1183"/>
      <c r="CS67" s="1183"/>
      <c r="CT67" s="1183"/>
      <c r="CU67" s="1183"/>
      <c r="CV67" s="1183"/>
      <c r="CW67" s="1183"/>
      <c r="CX67" s="1183"/>
      <c r="CY67" s="1183"/>
      <c r="CZ67" s="1183"/>
      <c r="DA67" s="1183"/>
      <c r="DB67" s="1183"/>
      <c r="DC67" s="1184"/>
    </row>
    <row r="68" spans="2:107" x14ac:dyDescent="0.15">
      <c r="B68" s="330"/>
      <c r="AN68" s="1182"/>
      <c r="AO68" s="1183"/>
      <c r="AP68" s="1183"/>
      <c r="AQ68" s="1183"/>
      <c r="AR68" s="1183"/>
      <c r="AS68" s="1183"/>
      <c r="AT68" s="1183"/>
      <c r="AU68" s="1183"/>
      <c r="AV68" s="1183"/>
      <c r="AW68" s="1183"/>
      <c r="AX68" s="1183"/>
      <c r="AY68" s="1183"/>
      <c r="AZ68" s="1183"/>
      <c r="BA68" s="1183"/>
      <c r="BB68" s="1183"/>
      <c r="BC68" s="1183"/>
      <c r="BD68" s="1183"/>
      <c r="BE68" s="1183"/>
      <c r="BF68" s="1183"/>
      <c r="BG68" s="1183"/>
      <c r="BH68" s="1183"/>
      <c r="BI68" s="1183"/>
      <c r="BJ68" s="1183"/>
      <c r="BK68" s="1183"/>
      <c r="BL68" s="1183"/>
      <c r="BM68" s="1183"/>
      <c r="BN68" s="1183"/>
      <c r="BO68" s="1183"/>
      <c r="BP68" s="1183"/>
      <c r="BQ68" s="1183"/>
      <c r="BR68" s="1183"/>
      <c r="BS68" s="1183"/>
      <c r="BT68" s="1183"/>
      <c r="BU68" s="1183"/>
      <c r="BV68" s="1183"/>
      <c r="BW68" s="1183"/>
      <c r="BX68" s="1183"/>
      <c r="BY68" s="1183"/>
      <c r="BZ68" s="1183"/>
      <c r="CA68" s="1183"/>
      <c r="CB68" s="1183"/>
      <c r="CC68" s="1183"/>
      <c r="CD68" s="1183"/>
      <c r="CE68" s="1183"/>
      <c r="CF68" s="1183"/>
      <c r="CG68" s="1183"/>
      <c r="CH68" s="1183"/>
      <c r="CI68" s="1183"/>
      <c r="CJ68" s="1183"/>
      <c r="CK68" s="1183"/>
      <c r="CL68" s="1183"/>
      <c r="CM68" s="1183"/>
      <c r="CN68" s="1183"/>
      <c r="CO68" s="1183"/>
      <c r="CP68" s="1183"/>
      <c r="CQ68" s="1183"/>
      <c r="CR68" s="1183"/>
      <c r="CS68" s="1183"/>
      <c r="CT68" s="1183"/>
      <c r="CU68" s="1183"/>
      <c r="CV68" s="1183"/>
      <c r="CW68" s="1183"/>
      <c r="CX68" s="1183"/>
      <c r="CY68" s="1183"/>
      <c r="CZ68" s="1183"/>
      <c r="DA68" s="1183"/>
      <c r="DB68" s="1183"/>
      <c r="DC68" s="1184"/>
    </row>
    <row r="69" spans="2:107" x14ac:dyDescent="0.15">
      <c r="B69" s="330"/>
      <c r="AN69" s="1185"/>
      <c r="AO69" s="1186"/>
      <c r="AP69" s="1186"/>
      <c r="AQ69" s="1186"/>
      <c r="AR69" s="1186"/>
      <c r="AS69" s="1186"/>
      <c r="AT69" s="1186"/>
      <c r="AU69" s="1186"/>
      <c r="AV69" s="1186"/>
      <c r="AW69" s="1186"/>
      <c r="AX69" s="1186"/>
      <c r="AY69" s="1186"/>
      <c r="AZ69" s="1186"/>
      <c r="BA69" s="1186"/>
      <c r="BB69" s="1186"/>
      <c r="BC69" s="1186"/>
      <c r="BD69" s="1186"/>
      <c r="BE69" s="1186"/>
      <c r="BF69" s="1186"/>
      <c r="BG69" s="1186"/>
      <c r="BH69" s="1186"/>
      <c r="BI69" s="1186"/>
      <c r="BJ69" s="1186"/>
      <c r="BK69" s="1186"/>
      <c r="BL69" s="1186"/>
      <c r="BM69" s="1186"/>
      <c r="BN69" s="1186"/>
      <c r="BO69" s="1186"/>
      <c r="BP69" s="1186"/>
      <c r="BQ69" s="1186"/>
      <c r="BR69" s="1186"/>
      <c r="BS69" s="1186"/>
      <c r="BT69" s="1186"/>
      <c r="BU69" s="1186"/>
      <c r="BV69" s="1186"/>
      <c r="BW69" s="1186"/>
      <c r="BX69" s="1186"/>
      <c r="BY69" s="1186"/>
      <c r="BZ69" s="1186"/>
      <c r="CA69" s="1186"/>
      <c r="CB69" s="1186"/>
      <c r="CC69" s="1186"/>
      <c r="CD69" s="1186"/>
      <c r="CE69" s="1186"/>
      <c r="CF69" s="1186"/>
      <c r="CG69" s="1186"/>
      <c r="CH69" s="1186"/>
      <c r="CI69" s="1186"/>
      <c r="CJ69" s="1186"/>
      <c r="CK69" s="1186"/>
      <c r="CL69" s="1186"/>
      <c r="CM69" s="1186"/>
      <c r="CN69" s="1186"/>
      <c r="CO69" s="1186"/>
      <c r="CP69" s="1186"/>
      <c r="CQ69" s="1186"/>
      <c r="CR69" s="1186"/>
      <c r="CS69" s="1186"/>
      <c r="CT69" s="1186"/>
      <c r="CU69" s="1186"/>
      <c r="CV69" s="1186"/>
      <c r="CW69" s="1186"/>
      <c r="CX69" s="1186"/>
      <c r="CY69" s="1186"/>
      <c r="CZ69" s="1186"/>
      <c r="DA69" s="1186"/>
      <c r="DB69" s="1186"/>
      <c r="DC69" s="1187"/>
    </row>
    <row r="70" spans="2:107" x14ac:dyDescent="0.15">
      <c r="B70" s="330"/>
      <c r="H70" s="352"/>
      <c r="I70" s="352"/>
      <c r="J70" s="353"/>
      <c r="K70" s="353"/>
      <c r="L70" s="354"/>
      <c r="M70" s="353"/>
      <c r="N70" s="354"/>
      <c r="AN70" s="339"/>
      <c r="AO70" s="339"/>
      <c r="AP70" s="339"/>
      <c r="AZ70" s="339"/>
      <c r="BA70" s="339"/>
      <c r="BB70" s="339"/>
      <c r="BL70" s="339"/>
      <c r="BM70" s="339"/>
      <c r="BN70" s="339"/>
      <c r="BX70" s="339"/>
      <c r="BY70" s="339"/>
      <c r="BZ70" s="339"/>
      <c r="CJ70" s="339"/>
      <c r="CK70" s="339"/>
      <c r="CL70" s="339"/>
      <c r="CV70" s="339"/>
      <c r="CW70" s="339"/>
      <c r="CX70" s="339"/>
    </row>
    <row r="71" spans="2:107" x14ac:dyDescent="0.15">
      <c r="B71" s="330"/>
      <c r="G71" s="355"/>
      <c r="I71" s="356"/>
      <c r="J71" s="353"/>
      <c r="K71" s="353"/>
      <c r="L71" s="354"/>
      <c r="M71" s="353"/>
      <c r="N71" s="354"/>
      <c r="AM71" s="355"/>
      <c r="AN71" s="323" t="s">
        <v>577</v>
      </c>
    </row>
    <row r="72" spans="2:107" x14ac:dyDescent="0.15">
      <c r="B72" s="330"/>
      <c r="G72" s="1173"/>
      <c r="H72" s="1173"/>
      <c r="I72" s="1173"/>
      <c r="J72" s="1173"/>
      <c r="K72" s="340"/>
      <c r="L72" s="340"/>
      <c r="M72" s="341"/>
      <c r="N72" s="341"/>
      <c r="AN72" s="1176"/>
      <c r="AO72" s="1177"/>
      <c r="AP72" s="1177"/>
      <c r="AQ72" s="1177"/>
      <c r="AR72" s="1177"/>
      <c r="AS72" s="1177"/>
      <c r="AT72" s="1177"/>
      <c r="AU72" s="1177"/>
      <c r="AV72" s="1177"/>
      <c r="AW72" s="1177"/>
      <c r="AX72" s="1177"/>
      <c r="AY72" s="1177"/>
      <c r="AZ72" s="1177"/>
      <c r="BA72" s="1177"/>
      <c r="BB72" s="1177"/>
      <c r="BC72" s="1177"/>
      <c r="BD72" s="1177"/>
      <c r="BE72" s="1177"/>
      <c r="BF72" s="1177"/>
      <c r="BG72" s="1177"/>
      <c r="BH72" s="1177"/>
      <c r="BI72" s="1177"/>
      <c r="BJ72" s="1177"/>
      <c r="BK72" s="1177"/>
      <c r="BL72" s="1177"/>
      <c r="BM72" s="1177"/>
      <c r="BN72" s="1177"/>
      <c r="BO72" s="1178"/>
      <c r="BP72" s="1172" t="s">
        <v>339</v>
      </c>
      <c r="BQ72" s="1172"/>
      <c r="BR72" s="1172"/>
      <c r="BS72" s="1172"/>
      <c r="BT72" s="1172"/>
      <c r="BU72" s="1172"/>
      <c r="BV72" s="1172"/>
      <c r="BW72" s="1172"/>
      <c r="BX72" s="1172" t="s">
        <v>428</v>
      </c>
      <c r="BY72" s="1172"/>
      <c r="BZ72" s="1172"/>
      <c r="CA72" s="1172"/>
      <c r="CB72" s="1172"/>
      <c r="CC72" s="1172"/>
      <c r="CD72" s="1172"/>
      <c r="CE72" s="1172"/>
      <c r="CF72" s="1172" t="s">
        <v>429</v>
      </c>
      <c r="CG72" s="1172"/>
      <c r="CH72" s="1172"/>
      <c r="CI72" s="1172"/>
      <c r="CJ72" s="1172"/>
      <c r="CK72" s="1172"/>
      <c r="CL72" s="1172"/>
      <c r="CM72" s="1172"/>
      <c r="CN72" s="1172" t="s">
        <v>430</v>
      </c>
      <c r="CO72" s="1172"/>
      <c r="CP72" s="1172"/>
      <c r="CQ72" s="1172"/>
      <c r="CR72" s="1172"/>
      <c r="CS72" s="1172"/>
      <c r="CT72" s="1172"/>
      <c r="CU72" s="1172"/>
      <c r="CV72" s="1172" t="s">
        <v>431</v>
      </c>
      <c r="CW72" s="1172"/>
      <c r="CX72" s="1172"/>
      <c r="CY72" s="1172"/>
      <c r="CZ72" s="1172"/>
      <c r="DA72" s="1172"/>
      <c r="DB72" s="1172"/>
      <c r="DC72" s="1172"/>
    </row>
    <row r="73" spans="2:107" x14ac:dyDescent="0.15">
      <c r="B73" s="330"/>
      <c r="G73" s="1175"/>
      <c r="H73" s="1175"/>
      <c r="I73" s="1175"/>
      <c r="J73" s="1175"/>
      <c r="K73" s="1171"/>
      <c r="L73" s="1171"/>
      <c r="M73" s="1171"/>
      <c r="N73" s="1171"/>
      <c r="AM73" s="339"/>
      <c r="AN73" s="1170" t="s">
        <v>578</v>
      </c>
      <c r="AO73" s="1170"/>
      <c r="AP73" s="1170"/>
      <c r="AQ73" s="1170"/>
      <c r="AR73" s="1170"/>
      <c r="AS73" s="1170"/>
      <c r="AT73" s="1170"/>
      <c r="AU73" s="1170"/>
      <c r="AV73" s="1170"/>
      <c r="AW73" s="1170"/>
      <c r="AX73" s="1170"/>
      <c r="AY73" s="1170"/>
      <c r="AZ73" s="1170"/>
      <c r="BA73" s="1170"/>
      <c r="BB73" s="1170" t="s">
        <v>579</v>
      </c>
      <c r="BC73" s="1170"/>
      <c r="BD73" s="1170"/>
      <c r="BE73" s="1170"/>
      <c r="BF73" s="1170"/>
      <c r="BG73" s="1170"/>
      <c r="BH73" s="1170"/>
      <c r="BI73" s="1170"/>
      <c r="BJ73" s="1170"/>
      <c r="BK73" s="1170"/>
      <c r="BL73" s="1170"/>
      <c r="BM73" s="1170"/>
      <c r="BN73" s="1170"/>
      <c r="BO73" s="1170"/>
      <c r="BP73" s="1167"/>
      <c r="BQ73" s="1167"/>
      <c r="BR73" s="1167"/>
      <c r="BS73" s="1167"/>
      <c r="BT73" s="1167"/>
      <c r="BU73" s="1167"/>
      <c r="BV73" s="1167"/>
      <c r="BW73" s="1167"/>
      <c r="BX73" s="1167"/>
      <c r="BY73" s="1167"/>
      <c r="BZ73" s="1167"/>
      <c r="CA73" s="1167"/>
      <c r="CB73" s="1167"/>
      <c r="CC73" s="1167"/>
      <c r="CD73" s="1167"/>
      <c r="CE73" s="1167"/>
      <c r="CF73" s="1167"/>
      <c r="CG73" s="1167"/>
      <c r="CH73" s="1167"/>
      <c r="CI73" s="1167"/>
      <c r="CJ73" s="1167"/>
      <c r="CK73" s="1167"/>
      <c r="CL73" s="1167"/>
      <c r="CM73" s="1167"/>
      <c r="CN73" s="1167"/>
      <c r="CO73" s="1167"/>
      <c r="CP73" s="1167"/>
      <c r="CQ73" s="1167"/>
      <c r="CR73" s="1167"/>
      <c r="CS73" s="1167"/>
      <c r="CT73" s="1167"/>
      <c r="CU73" s="1167"/>
      <c r="CV73" s="1167"/>
      <c r="CW73" s="1167"/>
      <c r="CX73" s="1167"/>
      <c r="CY73" s="1167"/>
      <c r="CZ73" s="1167"/>
      <c r="DA73" s="1167"/>
      <c r="DB73" s="1167"/>
      <c r="DC73" s="1167"/>
    </row>
    <row r="74" spans="2:107" x14ac:dyDescent="0.15">
      <c r="B74" s="330"/>
      <c r="G74" s="1175"/>
      <c r="H74" s="1175"/>
      <c r="I74" s="1175"/>
      <c r="J74" s="1175"/>
      <c r="K74" s="1171"/>
      <c r="L74" s="1171"/>
      <c r="M74" s="1171"/>
      <c r="N74" s="1171"/>
      <c r="AM74" s="339"/>
      <c r="AN74" s="1170"/>
      <c r="AO74" s="1170"/>
      <c r="AP74" s="1170"/>
      <c r="AQ74" s="1170"/>
      <c r="AR74" s="1170"/>
      <c r="AS74" s="1170"/>
      <c r="AT74" s="1170"/>
      <c r="AU74" s="1170"/>
      <c r="AV74" s="1170"/>
      <c r="AW74" s="1170"/>
      <c r="AX74" s="1170"/>
      <c r="AY74" s="1170"/>
      <c r="AZ74" s="1170"/>
      <c r="BA74" s="1170"/>
      <c r="BB74" s="1170"/>
      <c r="BC74" s="1170"/>
      <c r="BD74" s="1170"/>
      <c r="BE74" s="1170"/>
      <c r="BF74" s="1170"/>
      <c r="BG74" s="1170"/>
      <c r="BH74" s="1170"/>
      <c r="BI74" s="1170"/>
      <c r="BJ74" s="1170"/>
      <c r="BK74" s="1170"/>
      <c r="BL74" s="1170"/>
      <c r="BM74" s="1170"/>
      <c r="BN74" s="1170"/>
      <c r="BO74" s="1170"/>
      <c r="BP74" s="1167"/>
      <c r="BQ74" s="1167"/>
      <c r="BR74" s="1167"/>
      <c r="BS74" s="1167"/>
      <c r="BT74" s="1167"/>
      <c r="BU74" s="1167"/>
      <c r="BV74" s="1167"/>
      <c r="BW74" s="1167"/>
      <c r="BX74" s="1167"/>
      <c r="BY74" s="1167"/>
      <c r="BZ74" s="1167"/>
      <c r="CA74" s="1167"/>
      <c r="CB74" s="1167"/>
      <c r="CC74" s="1167"/>
      <c r="CD74" s="1167"/>
      <c r="CE74" s="1167"/>
      <c r="CF74" s="1167"/>
      <c r="CG74" s="1167"/>
      <c r="CH74" s="1167"/>
      <c r="CI74" s="1167"/>
      <c r="CJ74" s="1167"/>
      <c r="CK74" s="1167"/>
      <c r="CL74" s="1167"/>
      <c r="CM74" s="1167"/>
      <c r="CN74" s="1167"/>
      <c r="CO74" s="1167"/>
      <c r="CP74" s="1167"/>
      <c r="CQ74" s="1167"/>
      <c r="CR74" s="1167"/>
      <c r="CS74" s="1167"/>
      <c r="CT74" s="1167"/>
      <c r="CU74" s="1167"/>
      <c r="CV74" s="1167"/>
      <c r="CW74" s="1167"/>
      <c r="CX74" s="1167"/>
      <c r="CY74" s="1167"/>
      <c r="CZ74" s="1167"/>
      <c r="DA74" s="1167"/>
      <c r="DB74" s="1167"/>
      <c r="DC74" s="1167"/>
    </row>
    <row r="75" spans="2:107" x14ac:dyDescent="0.15">
      <c r="B75" s="330"/>
      <c r="G75" s="1175"/>
      <c r="H75" s="1175"/>
      <c r="I75" s="1173"/>
      <c r="J75" s="1173"/>
      <c r="K75" s="1174"/>
      <c r="L75" s="1174"/>
      <c r="M75" s="1174"/>
      <c r="N75" s="1174"/>
      <c r="AM75" s="339"/>
      <c r="AN75" s="1170"/>
      <c r="AO75" s="1170"/>
      <c r="AP75" s="1170"/>
      <c r="AQ75" s="1170"/>
      <c r="AR75" s="1170"/>
      <c r="AS75" s="1170"/>
      <c r="AT75" s="1170"/>
      <c r="AU75" s="1170"/>
      <c r="AV75" s="1170"/>
      <c r="AW75" s="1170"/>
      <c r="AX75" s="1170"/>
      <c r="AY75" s="1170"/>
      <c r="AZ75" s="1170"/>
      <c r="BA75" s="1170"/>
      <c r="BB75" s="1170" t="s">
        <v>584</v>
      </c>
      <c r="BC75" s="1170"/>
      <c r="BD75" s="1170"/>
      <c r="BE75" s="1170"/>
      <c r="BF75" s="1170"/>
      <c r="BG75" s="1170"/>
      <c r="BH75" s="1170"/>
      <c r="BI75" s="1170"/>
      <c r="BJ75" s="1170"/>
      <c r="BK75" s="1170"/>
      <c r="BL75" s="1170"/>
      <c r="BM75" s="1170"/>
      <c r="BN75" s="1170"/>
      <c r="BO75" s="1170"/>
      <c r="BP75" s="1167">
        <v>5.2</v>
      </c>
      <c r="BQ75" s="1167"/>
      <c r="BR75" s="1167"/>
      <c r="BS75" s="1167"/>
      <c r="BT75" s="1167"/>
      <c r="BU75" s="1167"/>
      <c r="BV75" s="1167"/>
      <c r="BW75" s="1167"/>
      <c r="BX75" s="1167">
        <v>5.2</v>
      </c>
      <c r="BY75" s="1167"/>
      <c r="BZ75" s="1167"/>
      <c r="CA75" s="1167"/>
      <c r="CB75" s="1167"/>
      <c r="CC75" s="1167"/>
      <c r="CD75" s="1167"/>
      <c r="CE75" s="1167"/>
      <c r="CF75" s="1167">
        <v>5.0999999999999996</v>
      </c>
      <c r="CG75" s="1167"/>
      <c r="CH75" s="1167"/>
      <c r="CI75" s="1167"/>
      <c r="CJ75" s="1167"/>
      <c r="CK75" s="1167"/>
      <c r="CL75" s="1167"/>
      <c r="CM75" s="1167"/>
      <c r="CN75" s="1167">
        <v>4.9000000000000004</v>
      </c>
      <c r="CO75" s="1167"/>
      <c r="CP75" s="1167"/>
      <c r="CQ75" s="1167"/>
      <c r="CR75" s="1167"/>
      <c r="CS75" s="1167"/>
      <c r="CT75" s="1167"/>
      <c r="CU75" s="1167"/>
      <c r="CV75" s="1167">
        <v>5</v>
      </c>
      <c r="CW75" s="1167"/>
      <c r="CX75" s="1167"/>
      <c r="CY75" s="1167"/>
      <c r="CZ75" s="1167"/>
      <c r="DA75" s="1167"/>
      <c r="DB75" s="1167"/>
      <c r="DC75" s="1167"/>
    </row>
    <row r="76" spans="2:107" x14ac:dyDescent="0.15">
      <c r="B76" s="330"/>
      <c r="G76" s="1175"/>
      <c r="H76" s="1175"/>
      <c r="I76" s="1173"/>
      <c r="J76" s="1173"/>
      <c r="K76" s="1174"/>
      <c r="L76" s="1174"/>
      <c r="M76" s="1174"/>
      <c r="N76" s="1174"/>
      <c r="AM76" s="339"/>
      <c r="AN76" s="1170"/>
      <c r="AO76" s="1170"/>
      <c r="AP76" s="1170"/>
      <c r="AQ76" s="1170"/>
      <c r="AR76" s="1170"/>
      <c r="AS76" s="1170"/>
      <c r="AT76" s="1170"/>
      <c r="AU76" s="1170"/>
      <c r="AV76" s="1170"/>
      <c r="AW76" s="1170"/>
      <c r="AX76" s="1170"/>
      <c r="AY76" s="1170"/>
      <c r="AZ76" s="1170"/>
      <c r="BA76" s="1170"/>
      <c r="BB76" s="1170"/>
      <c r="BC76" s="1170"/>
      <c r="BD76" s="1170"/>
      <c r="BE76" s="1170"/>
      <c r="BF76" s="1170"/>
      <c r="BG76" s="1170"/>
      <c r="BH76" s="1170"/>
      <c r="BI76" s="1170"/>
      <c r="BJ76" s="1170"/>
      <c r="BK76" s="1170"/>
      <c r="BL76" s="1170"/>
      <c r="BM76" s="1170"/>
      <c r="BN76" s="1170"/>
      <c r="BO76" s="1170"/>
      <c r="BP76" s="1167"/>
      <c r="BQ76" s="1167"/>
      <c r="BR76" s="1167"/>
      <c r="BS76" s="1167"/>
      <c r="BT76" s="1167"/>
      <c r="BU76" s="1167"/>
      <c r="BV76" s="1167"/>
      <c r="BW76" s="1167"/>
      <c r="BX76" s="1167"/>
      <c r="BY76" s="1167"/>
      <c r="BZ76" s="1167"/>
      <c r="CA76" s="1167"/>
      <c r="CB76" s="1167"/>
      <c r="CC76" s="1167"/>
      <c r="CD76" s="1167"/>
      <c r="CE76" s="1167"/>
      <c r="CF76" s="1167"/>
      <c r="CG76" s="1167"/>
      <c r="CH76" s="1167"/>
      <c r="CI76" s="1167"/>
      <c r="CJ76" s="1167"/>
      <c r="CK76" s="1167"/>
      <c r="CL76" s="1167"/>
      <c r="CM76" s="1167"/>
      <c r="CN76" s="1167"/>
      <c r="CO76" s="1167"/>
      <c r="CP76" s="1167"/>
      <c r="CQ76" s="1167"/>
      <c r="CR76" s="1167"/>
      <c r="CS76" s="1167"/>
      <c r="CT76" s="1167"/>
      <c r="CU76" s="1167"/>
      <c r="CV76" s="1167"/>
      <c r="CW76" s="1167"/>
      <c r="CX76" s="1167"/>
      <c r="CY76" s="1167"/>
      <c r="CZ76" s="1167"/>
      <c r="DA76" s="1167"/>
      <c r="DB76" s="1167"/>
      <c r="DC76" s="1167"/>
    </row>
    <row r="77" spans="2:107" x14ac:dyDescent="0.15">
      <c r="B77" s="330"/>
      <c r="G77" s="1173"/>
      <c r="H77" s="1173"/>
      <c r="I77" s="1173"/>
      <c r="J77" s="1173"/>
      <c r="K77" s="1171"/>
      <c r="L77" s="1171"/>
      <c r="M77" s="1171"/>
      <c r="N77" s="1171"/>
      <c r="AN77" s="1172" t="s">
        <v>581</v>
      </c>
      <c r="AO77" s="1172"/>
      <c r="AP77" s="1172"/>
      <c r="AQ77" s="1172"/>
      <c r="AR77" s="1172"/>
      <c r="AS77" s="1172"/>
      <c r="AT77" s="1172"/>
      <c r="AU77" s="1172"/>
      <c r="AV77" s="1172"/>
      <c r="AW77" s="1172"/>
      <c r="AX77" s="1172"/>
      <c r="AY77" s="1172"/>
      <c r="AZ77" s="1172"/>
      <c r="BA77" s="1172"/>
      <c r="BB77" s="1170" t="s">
        <v>579</v>
      </c>
      <c r="BC77" s="1170"/>
      <c r="BD77" s="1170"/>
      <c r="BE77" s="1170"/>
      <c r="BF77" s="1170"/>
      <c r="BG77" s="1170"/>
      <c r="BH77" s="1170"/>
      <c r="BI77" s="1170"/>
      <c r="BJ77" s="1170"/>
      <c r="BK77" s="1170"/>
      <c r="BL77" s="1170"/>
      <c r="BM77" s="1170"/>
      <c r="BN77" s="1170"/>
      <c r="BO77" s="1170"/>
      <c r="BP77" s="1167">
        <v>30.2</v>
      </c>
      <c r="BQ77" s="1167"/>
      <c r="BR77" s="1167"/>
      <c r="BS77" s="1167"/>
      <c r="BT77" s="1167"/>
      <c r="BU77" s="1167"/>
      <c r="BV77" s="1167"/>
      <c r="BW77" s="1167"/>
      <c r="BX77" s="1167">
        <v>25.4</v>
      </c>
      <c r="BY77" s="1167"/>
      <c r="BZ77" s="1167"/>
      <c r="CA77" s="1167"/>
      <c r="CB77" s="1167"/>
      <c r="CC77" s="1167"/>
      <c r="CD77" s="1167"/>
      <c r="CE77" s="1167"/>
      <c r="CF77" s="1167">
        <v>23</v>
      </c>
      <c r="CG77" s="1167"/>
      <c r="CH77" s="1167"/>
      <c r="CI77" s="1167"/>
      <c r="CJ77" s="1167"/>
      <c r="CK77" s="1167"/>
      <c r="CL77" s="1167"/>
      <c r="CM77" s="1167"/>
      <c r="CN77" s="1167">
        <v>28</v>
      </c>
      <c r="CO77" s="1167"/>
      <c r="CP77" s="1167"/>
      <c r="CQ77" s="1167"/>
      <c r="CR77" s="1167"/>
      <c r="CS77" s="1167"/>
      <c r="CT77" s="1167"/>
      <c r="CU77" s="1167"/>
      <c r="CV77" s="1167">
        <v>18</v>
      </c>
      <c r="CW77" s="1167"/>
      <c r="CX77" s="1167"/>
      <c r="CY77" s="1167"/>
      <c r="CZ77" s="1167"/>
      <c r="DA77" s="1167"/>
      <c r="DB77" s="1167"/>
      <c r="DC77" s="1167"/>
    </row>
    <row r="78" spans="2:107" x14ac:dyDescent="0.15">
      <c r="B78" s="330"/>
      <c r="G78" s="1173"/>
      <c r="H78" s="1173"/>
      <c r="I78" s="1173"/>
      <c r="J78" s="1173"/>
      <c r="K78" s="1171"/>
      <c r="L78" s="1171"/>
      <c r="M78" s="1171"/>
      <c r="N78" s="1171"/>
      <c r="AN78" s="1172"/>
      <c r="AO78" s="1172"/>
      <c r="AP78" s="1172"/>
      <c r="AQ78" s="1172"/>
      <c r="AR78" s="1172"/>
      <c r="AS78" s="1172"/>
      <c r="AT78" s="1172"/>
      <c r="AU78" s="1172"/>
      <c r="AV78" s="1172"/>
      <c r="AW78" s="1172"/>
      <c r="AX78" s="1172"/>
      <c r="AY78" s="1172"/>
      <c r="AZ78" s="1172"/>
      <c r="BA78" s="1172"/>
      <c r="BB78" s="1170"/>
      <c r="BC78" s="1170"/>
      <c r="BD78" s="1170"/>
      <c r="BE78" s="1170"/>
      <c r="BF78" s="1170"/>
      <c r="BG78" s="1170"/>
      <c r="BH78" s="1170"/>
      <c r="BI78" s="1170"/>
      <c r="BJ78" s="1170"/>
      <c r="BK78" s="1170"/>
      <c r="BL78" s="1170"/>
      <c r="BM78" s="1170"/>
      <c r="BN78" s="1170"/>
      <c r="BO78" s="1170"/>
      <c r="BP78" s="1167"/>
      <c r="BQ78" s="1167"/>
      <c r="BR78" s="1167"/>
      <c r="BS78" s="1167"/>
      <c r="BT78" s="1167"/>
      <c r="BU78" s="1167"/>
      <c r="BV78" s="1167"/>
      <c r="BW78" s="1167"/>
      <c r="BX78" s="1167"/>
      <c r="BY78" s="1167"/>
      <c r="BZ78" s="1167"/>
      <c r="CA78" s="1167"/>
      <c r="CB78" s="1167"/>
      <c r="CC78" s="1167"/>
      <c r="CD78" s="1167"/>
      <c r="CE78" s="1167"/>
      <c r="CF78" s="1167"/>
      <c r="CG78" s="1167"/>
      <c r="CH78" s="1167"/>
      <c r="CI78" s="1167"/>
      <c r="CJ78" s="1167"/>
      <c r="CK78" s="1167"/>
      <c r="CL78" s="1167"/>
      <c r="CM78" s="1167"/>
      <c r="CN78" s="1167"/>
      <c r="CO78" s="1167"/>
      <c r="CP78" s="1167"/>
      <c r="CQ78" s="1167"/>
      <c r="CR78" s="1167"/>
      <c r="CS78" s="1167"/>
      <c r="CT78" s="1167"/>
      <c r="CU78" s="1167"/>
      <c r="CV78" s="1167"/>
      <c r="CW78" s="1167"/>
      <c r="CX78" s="1167"/>
      <c r="CY78" s="1167"/>
      <c r="CZ78" s="1167"/>
      <c r="DA78" s="1167"/>
      <c r="DB78" s="1167"/>
      <c r="DC78" s="1167"/>
    </row>
    <row r="79" spans="2:107" x14ac:dyDescent="0.15">
      <c r="B79" s="330"/>
      <c r="G79" s="1173"/>
      <c r="H79" s="1173"/>
      <c r="I79" s="1168"/>
      <c r="J79" s="1168"/>
      <c r="K79" s="1169"/>
      <c r="L79" s="1169"/>
      <c r="M79" s="1169"/>
      <c r="N79" s="1169"/>
      <c r="AN79" s="1172"/>
      <c r="AO79" s="1172"/>
      <c r="AP79" s="1172"/>
      <c r="AQ79" s="1172"/>
      <c r="AR79" s="1172"/>
      <c r="AS79" s="1172"/>
      <c r="AT79" s="1172"/>
      <c r="AU79" s="1172"/>
      <c r="AV79" s="1172"/>
      <c r="AW79" s="1172"/>
      <c r="AX79" s="1172"/>
      <c r="AY79" s="1172"/>
      <c r="AZ79" s="1172"/>
      <c r="BA79" s="1172"/>
      <c r="BB79" s="1170" t="s">
        <v>584</v>
      </c>
      <c r="BC79" s="1170"/>
      <c r="BD79" s="1170"/>
      <c r="BE79" s="1170"/>
      <c r="BF79" s="1170"/>
      <c r="BG79" s="1170"/>
      <c r="BH79" s="1170"/>
      <c r="BI79" s="1170"/>
      <c r="BJ79" s="1170"/>
      <c r="BK79" s="1170"/>
      <c r="BL79" s="1170"/>
      <c r="BM79" s="1170"/>
      <c r="BN79" s="1170"/>
      <c r="BO79" s="1170"/>
      <c r="BP79" s="1167">
        <v>8</v>
      </c>
      <c r="BQ79" s="1167"/>
      <c r="BR79" s="1167"/>
      <c r="BS79" s="1167"/>
      <c r="BT79" s="1167"/>
      <c r="BU79" s="1167"/>
      <c r="BV79" s="1167"/>
      <c r="BW79" s="1167"/>
      <c r="BX79" s="1167">
        <v>7.8</v>
      </c>
      <c r="BY79" s="1167"/>
      <c r="BZ79" s="1167"/>
      <c r="CA79" s="1167"/>
      <c r="CB79" s="1167"/>
      <c r="CC79" s="1167"/>
      <c r="CD79" s="1167"/>
      <c r="CE79" s="1167"/>
      <c r="CF79" s="1167">
        <v>7.7</v>
      </c>
      <c r="CG79" s="1167"/>
      <c r="CH79" s="1167"/>
      <c r="CI79" s="1167"/>
      <c r="CJ79" s="1167"/>
      <c r="CK79" s="1167"/>
      <c r="CL79" s="1167"/>
      <c r="CM79" s="1167"/>
      <c r="CN79" s="1167">
        <v>7.5</v>
      </c>
      <c r="CO79" s="1167"/>
      <c r="CP79" s="1167"/>
      <c r="CQ79" s="1167"/>
      <c r="CR79" s="1167"/>
      <c r="CS79" s="1167"/>
      <c r="CT79" s="1167"/>
      <c r="CU79" s="1167"/>
      <c r="CV79" s="1167">
        <v>6.6</v>
      </c>
      <c r="CW79" s="1167"/>
      <c r="CX79" s="1167"/>
      <c r="CY79" s="1167"/>
      <c r="CZ79" s="1167"/>
      <c r="DA79" s="1167"/>
      <c r="DB79" s="1167"/>
      <c r="DC79" s="1167"/>
    </row>
    <row r="80" spans="2:107" x14ac:dyDescent="0.15">
      <c r="B80" s="330"/>
      <c r="G80" s="1173"/>
      <c r="H80" s="1173"/>
      <c r="I80" s="1168"/>
      <c r="J80" s="1168"/>
      <c r="K80" s="1169"/>
      <c r="L80" s="1169"/>
      <c r="M80" s="1169"/>
      <c r="N80" s="1169"/>
      <c r="AN80" s="1172"/>
      <c r="AO80" s="1172"/>
      <c r="AP80" s="1172"/>
      <c r="AQ80" s="1172"/>
      <c r="AR80" s="1172"/>
      <c r="AS80" s="1172"/>
      <c r="AT80" s="1172"/>
      <c r="AU80" s="1172"/>
      <c r="AV80" s="1172"/>
      <c r="AW80" s="1172"/>
      <c r="AX80" s="1172"/>
      <c r="AY80" s="1172"/>
      <c r="AZ80" s="1172"/>
      <c r="BA80" s="1172"/>
      <c r="BB80" s="1170"/>
      <c r="BC80" s="1170"/>
      <c r="BD80" s="1170"/>
      <c r="BE80" s="1170"/>
      <c r="BF80" s="1170"/>
      <c r="BG80" s="1170"/>
      <c r="BH80" s="1170"/>
      <c r="BI80" s="1170"/>
      <c r="BJ80" s="1170"/>
      <c r="BK80" s="1170"/>
      <c r="BL80" s="1170"/>
      <c r="BM80" s="1170"/>
      <c r="BN80" s="1170"/>
      <c r="BO80" s="1170"/>
      <c r="BP80" s="1167"/>
      <c r="BQ80" s="1167"/>
      <c r="BR80" s="1167"/>
      <c r="BS80" s="1167"/>
      <c r="BT80" s="1167"/>
      <c r="BU80" s="1167"/>
      <c r="BV80" s="1167"/>
      <c r="BW80" s="1167"/>
      <c r="BX80" s="1167"/>
      <c r="BY80" s="1167"/>
      <c r="BZ80" s="1167"/>
      <c r="CA80" s="1167"/>
      <c r="CB80" s="1167"/>
      <c r="CC80" s="1167"/>
      <c r="CD80" s="1167"/>
      <c r="CE80" s="1167"/>
      <c r="CF80" s="1167"/>
      <c r="CG80" s="1167"/>
      <c r="CH80" s="1167"/>
      <c r="CI80" s="1167"/>
      <c r="CJ80" s="1167"/>
      <c r="CK80" s="1167"/>
      <c r="CL80" s="1167"/>
      <c r="CM80" s="1167"/>
      <c r="CN80" s="1167"/>
      <c r="CO80" s="1167"/>
      <c r="CP80" s="1167"/>
      <c r="CQ80" s="1167"/>
      <c r="CR80" s="1167"/>
      <c r="CS80" s="1167"/>
      <c r="CT80" s="1167"/>
      <c r="CU80" s="1167"/>
      <c r="CV80" s="1167"/>
      <c r="CW80" s="1167"/>
      <c r="CX80" s="1167"/>
      <c r="CY80" s="1167"/>
      <c r="CZ80" s="1167"/>
      <c r="DA80" s="1167"/>
      <c r="DB80" s="1167"/>
      <c r="DC80" s="1167"/>
    </row>
    <row r="81" spans="2:109" x14ac:dyDescent="0.15">
      <c r="B81" s="330"/>
    </row>
    <row r="82" spans="2:109" ht="17.25" x14ac:dyDescent="0.15">
      <c r="B82" s="330"/>
      <c r="K82" s="357"/>
      <c r="L82" s="357"/>
      <c r="M82" s="357"/>
      <c r="N82" s="357"/>
      <c r="AQ82" s="357"/>
      <c r="AR82" s="357"/>
      <c r="AS82" s="357"/>
      <c r="AT82" s="357"/>
      <c r="BC82" s="357"/>
      <c r="BD82" s="357"/>
      <c r="BE82" s="357"/>
      <c r="BF82" s="357"/>
      <c r="BO82" s="357"/>
      <c r="BP82" s="357"/>
      <c r="BQ82" s="357"/>
      <c r="BR82" s="357"/>
      <c r="CA82" s="357"/>
      <c r="CB82" s="357"/>
      <c r="CC82" s="357"/>
      <c r="CD82" s="357"/>
      <c r="CM82" s="357"/>
      <c r="CN82" s="357"/>
      <c r="CO82" s="357"/>
      <c r="CP82" s="357"/>
      <c r="CY82" s="357"/>
      <c r="CZ82" s="357"/>
      <c r="DA82" s="357"/>
      <c r="DB82" s="357"/>
      <c r="DC82" s="357"/>
    </row>
    <row r="83" spans="2:109" x14ac:dyDescent="0.15">
      <c r="B83" s="332"/>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4"/>
    </row>
    <row r="84" spans="2:109" x14ac:dyDescent="0.15">
      <c r="DD84" s="323"/>
      <c r="DE84" s="323"/>
    </row>
    <row r="85" spans="2:109" x14ac:dyDescent="0.15">
      <c r="DD85" s="323"/>
      <c r="DE85" s="323"/>
    </row>
  </sheetData>
  <sheetProtection algorithmName="SHA-512" hashValue="+Jd09DPgYvCaDMkx5v7jlh7PavWWvLoPVfEjBS3pSZAclfogWHmoVDgjBF87J/QyDsKASXlW2KXaitMKwhZZNw==" saltValue="efeWLMw8zqFZzdMVjjgX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0"/>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B39" sqref="BB39"/>
    </sheetView>
  </sheetViews>
  <sheetFormatPr defaultColWidth="0" defaultRowHeight="13.5" customHeight="1" zeroHeight="1" x14ac:dyDescent="0.15"/>
  <cols>
    <col min="1" max="34" width="2.5" style="358" customWidth="1"/>
    <col min="35" max="122" width="2.5" style="325" customWidth="1"/>
    <col min="123" max="16384" width="2.5" style="325" hidden="1"/>
  </cols>
  <sheetData>
    <row r="1" spans="1:34" ht="13.5" customHeight="1" x14ac:dyDescent="0.15">
      <c r="A1" s="32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1:34" x14ac:dyDescent="0.15">
      <c r="S2" s="325"/>
      <c r="AH2" s="325"/>
    </row>
    <row r="3" spans="1: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1:34" x14ac:dyDescent="0.15"/>
    <row r="5" spans="1:34" x14ac:dyDescent="0.15"/>
    <row r="6" spans="1:34" x14ac:dyDescent="0.15"/>
    <row r="7" spans="1:34" x14ac:dyDescent="0.15"/>
    <row r="8" spans="1:34" x14ac:dyDescent="0.15"/>
    <row r="9" spans="1:34" x14ac:dyDescent="0.15">
      <c r="AH9" s="32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585</v>
      </c>
    </row>
  </sheetData>
  <sheetProtection algorithmName="SHA-512" hashValue="gkW2sUMhApFJFLLc7TBzaBprCiS7dXHAN8rIqKLwPnrxXPI2WQbeVbKLWv/sS7EecEuS1dVhmncfnrFTiz+FaA==" saltValue="B5YITvK7wJkVwy7D/MTsmg==" spinCount="100000" sheet="1" objects="1" scenarios="1"/>
  <dataConsolidate/>
  <phoneticPr fontId="40"/>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election activeCell="BB39" sqref="BB39"/>
    </sheetView>
  </sheetViews>
  <sheetFormatPr defaultColWidth="0" defaultRowHeight="13.5" customHeight="1" zeroHeight="1" x14ac:dyDescent="0.15"/>
  <cols>
    <col min="1" max="34" width="2.5" style="358" customWidth="1"/>
    <col min="35" max="122" width="2.5" style="325" customWidth="1"/>
    <col min="123" max="16384" width="2.5" style="325" hidden="1"/>
  </cols>
  <sheetData>
    <row r="1" spans="2:34" ht="13.5" customHeight="1" x14ac:dyDescent="0.1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x14ac:dyDescent="0.15">
      <c r="S2" s="325"/>
      <c r="AH2" s="325"/>
    </row>
    <row r="3" spans="2: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x14ac:dyDescent="0.15"/>
    <row r="5" spans="2:34" x14ac:dyDescent="0.15"/>
    <row r="6" spans="2:34" x14ac:dyDescent="0.15"/>
    <row r="7" spans="2:34" x14ac:dyDescent="0.15"/>
    <row r="8" spans="2:34" x14ac:dyDescent="0.15"/>
    <row r="9" spans="2:34" x14ac:dyDescent="0.15">
      <c r="AH9" s="32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c r="AG59" s="325"/>
      <c r="AH59" s="325"/>
    </row>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585</v>
      </c>
    </row>
  </sheetData>
  <sheetProtection algorithmName="SHA-512" hashValue="st+YSVc0UfdpCbEVZQEmTvkg4caH5Snko6q/TBSGzScwE/4oeTBmvjtLkklmAx7NWUuedtHR42uKpdH1TzZUhw==" saltValue="69Oxj4pweB27KSgRJeqhWw==" spinCount="100000" sheet="1" objects="1" scenarios="1"/>
  <dataConsolidate/>
  <phoneticPr fontId="40"/>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84"/>
      <c r="B1" s="90"/>
      <c r="C1" s="94"/>
      <c r="D1" s="100"/>
      <c r="E1" s="110"/>
      <c r="F1" s="110"/>
      <c r="G1" s="110"/>
      <c r="H1" s="144"/>
    </row>
    <row r="2" spans="1:8" x14ac:dyDescent="0.15">
      <c r="A2" s="85"/>
      <c r="B2" s="91"/>
      <c r="C2" s="284"/>
      <c r="D2" s="101" t="s">
        <v>79</v>
      </c>
      <c r="E2" s="111"/>
      <c r="F2" s="292" t="s">
        <v>427</v>
      </c>
      <c r="G2" s="135"/>
      <c r="H2" s="145"/>
    </row>
    <row r="3" spans="1:8" x14ac:dyDescent="0.15">
      <c r="A3" s="101" t="s">
        <v>209</v>
      </c>
      <c r="B3" s="93"/>
      <c r="C3" s="285"/>
      <c r="D3" s="288">
        <v>64728</v>
      </c>
      <c r="E3" s="290"/>
      <c r="F3" s="293">
        <v>70615</v>
      </c>
      <c r="G3" s="295"/>
      <c r="H3" s="298"/>
    </row>
    <row r="4" spans="1:8" x14ac:dyDescent="0.15">
      <c r="A4" s="86"/>
      <c r="B4" s="92"/>
      <c r="C4" s="286"/>
      <c r="D4" s="289">
        <v>43750</v>
      </c>
      <c r="E4" s="291"/>
      <c r="F4" s="294">
        <v>37382</v>
      </c>
      <c r="G4" s="296"/>
      <c r="H4" s="299"/>
    </row>
    <row r="5" spans="1:8" x14ac:dyDescent="0.15">
      <c r="A5" s="101" t="s">
        <v>424</v>
      </c>
      <c r="B5" s="93"/>
      <c r="C5" s="285"/>
      <c r="D5" s="288">
        <v>95537</v>
      </c>
      <c r="E5" s="290"/>
      <c r="F5" s="293">
        <v>69185</v>
      </c>
      <c r="G5" s="295"/>
      <c r="H5" s="298"/>
    </row>
    <row r="6" spans="1:8" x14ac:dyDescent="0.15">
      <c r="A6" s="86"/>
      <c r="B6" s="92"/>
      <c r="C6" s="286"/>
      <c r="D6" s="289">
        <v>64971</v>
      </c>
      <c r="E6" s="291"/>
      <c r="F6" s="294">
        <v>38519</v>
      </c>
      <c r="G6" s="296"/>
      <c r="H6" s="299"/>
    </row>
    <row r="7" spans="1:8" x14ac:dyDescent="0.15">
      <c r="A7" s="101" t="s">
        <v>425</v>
      </c>
      <c r="B7" s="93"/>
      <c r="C7" s="285"/>
      <c r="D7" s="288">
        <v>74229</v>
      </c>
      <c r="E7" s="290"/>
      <c r="F7" s="293">
        <v>70166</v>
      </c>
      <c r="G7" s="295"/>
      <c r="H7" s="298"/>
    </row>
    <row r="8" spans="1:8" x14ac:dyDescent="0.15">
      <c r="A8" s="86"/>
      <c r="B8" s="92"/>
      <c r="C8" s="286"/>
      <c r="D8" s="289">
        <v>45123</v>
      </c>
      <c r="E8" s="291"/>
      <c r="F8" s="294">
        <v>36115</v>
      </c>
      <c r="G8" s="296"/>
      <c r="H8" s="299"/>
    </row>
    <row r="9" spans="1:8" x14ac:dyDescent="0.15">
      <c r="A9" s="101" t="s">
        <v>378</v>
      </c>
      <c r="B9" s="93"/>
      <c r="C9" s="285"/>
      <c r="D9" s="288">
        <v>45708</v>
      </c>
      <c r="E9" s="290"/>
      <c r="F9" s="293">
        <v>70329</v>
      </c>
      <c r="G9" s="295"/>
      <c r="H9" s="298"/>
    </row>
    <row r="10" spans="1:8" x14ac:dyDescent="0.15">
      <c r="A10" s="86"/>
      <c r="B10" s="92"/>
      <c r="C10" s="286"/>
      <c r="D10" s="289">
        <v>18662</v>
      </c>
      <c r="E10" s="291"/>
      <c r="F10" s="294">
        <v>39403</v>
      </c>
      <c r="G10" s="296"/>
      <c r="H10" s="299"/>
    </row>
    <row r="11" spans="1:8" x14ac:dyDescent="0.15">
      <c r="A11" s="101" t="s">
        <v>426</v>
      </c>
      <c r="B11" s="93"/>
      <c r="C11" s="285"/>
      <c r="D11" s="288">
        <v>49687</v>
      </c>
      <c r="E11" s="290"/>
      <c r="F11" s="293">
        <v>54225</v>
      </c>
      <c r="G11" s="295"/>
      <c r="H11" s="298"/>
    </row>
    <row r="12" spans="1:8" x14ac:dyDescent="0.15">
      <c r="A12" s="86"/>
      <c r="B12" s="92"/>
      <c r="C12" s="287"/>
      <c r="D12" s="289">
        <v>35419</v>
      </c>
      <c r="E12" s="291"/>
      <c r="F12" s="294">
        <v>27337</v>
      </c>
      <c r="G12" s="296"/>
      <c r="H12" s="299"/>
    </row>
    <row r="13" spans="1:8" x14ac:dyDescent="0.15">
      <c r="A13" s="101"/>
      <c r="B13" s="93"/>
      <c r="C13" s="285"/>
      <c r="D13" s="288">
        <v>65978</v>
      </c>
      <c r="E13" s="290"/>
      <c r="F13" s="293">
        <v>66904</v>
      </c>
      <c r="G13" s="297"/>
      <c r="H13" s="298"/>
    </row>
    <row r="14" spans="1:8" x14ac:dyDescent="0.15">
      <c r="A14" s="86"/>
      <c r="B14" s="92"/>
      <c r="C14" s="286"/>
      <c r="D14" s="289">
        <v>41585</v>
      </c>
      <c r="E14" s="291"/>
      <c r="F14" s="294">
        <v>35751</v>
      </c>
      <c r="G14" s="296"/>
      <c r="H14" s="299"/>
    </row>
    <row r="17" spans="1:11" x14ac:dyDescent="0.15">
      <c r="A17" s="277" t="s">
        <v>25</v>
      </c>
    </row>
    <row r="18" spans="1:11" x14ac:dyDescent="0.15">
      <c r="A18" s="278"/>
      <c r="B18" s="278" t="str">
        <f>実質収支比率等に係る経年分析!F$46</f>
        <v>H29</v>
      </c>
      <c r="C18" s="278" t="str">
        <f>実質収支比率等に係る経年分析!G$46</f>
        <v>H30</v>
      </c>
      <c r="D18" s="278" t="str">
        <f>実質収支比率等に係る経年分析!H$46</f>
        <v>R01</v>
      </c>
      <c r="E18" s="278" t="str">
        <f>実質収支比率等に係る経年分析!I$46</f>
        <v>R02</v>
      </c>
      <c r="F18" s="278" t="str">
        <f>実質収支比率等に係る経年分析!J$46</f>
        <v>R03</v>
      </c>
    </row>
    <row r="19" spans="1:11" x14ac:dyDescent="0.15">
      <c r="A19" s="278" t="s">
        <v>83</v>
      </c>
      <c r="B19" s="278">
        <f>ROUND(VALUE(SUBSTITUTE(実質収支比率等に係る経年分析!F$48,"▲","-")),2)</f>
        <v>1.07</v>
      </c>
      <c r="C19" s="278">
        <f>ROUND(VALUE(SUBSTITUTE(実質収支比率等に係る経年分析!G$48,"▲","-")),2)</f>
        <v>0.94</v>
      </c>
      <c r="D19" s="278">
        <f>ROUND(VALUE(SUBSTITUTE(実質収支比率等に係る経年分析!H$48,"▲","-")),2)</f>
        <v>0.59</v>
      </c>
      <c r="E19" s="278">
        <f>ROUND(VALUE(SUBSTITUTE(実質収支比率等に係る経年分析!I$48,"▲","-")),2)</f>
        <v>0.61</v>
      </c>
      <c r="F19" s="278">
        <f>ROUND(VALUE(SUBSTITUTE(実質収支比率等に係る経年分析!J$48,"▲","-")),2)</f>
        <v>6.05</v>
      </c>
    </row>
    <row r="20" spans="1:11" x14ac:dyDescent="0.15">
      <c r="A20" s="278" t="s">
        <v>37</v>
      </c>
      <c r="B20" s="278">
        <f>ROUND(VALUE(SUBSTITUTE(実質収支比率等に係る経年分析!F$47,"▲","-")),2)</f>
        <v>54.71</v>
      </c>
      <c r="C20" s="278">
        <f>ROUND(VALUE(SUBSTITUTE(実質収支比率等に係る経年分析!G$47,"▲","-")),2)</f>
        <v>47.33</v>
      </c>
      <c r="D20" s="278">
        <f>ROUND(VALUE(SUBSTITUTE(実質収支比率等に係る経年分析!H$47,"▲","-")),2)</f>
        <v>44.96</v>
      </c>
      <c r="E20" s="278">
        <f>ROUND(VALUE(SUBSTITUTE(実質収支比率等に係る経年分析!I$47,"▲","-")),2)</f>
        <v>40.65</v>
      </c>
      <c r="F20" s="278">
        <f>ROUND(VALUE(SUBSTITUTE(実質収支比率等に係る経年分析!J$47,"▲","-")),2)</f>
        <v>43.17</v>
      </c>
    </row>
    <row r="21" spans="1:11" x14ac:dyDescent="0.15">
      <c r="A21" s="278" t="s">
        <v>105</v>
      </c>
      <c r="B21" s="278">
        <f>IF(ISNUMBER(VALUE(SUBSTITUTE(実質収支比率等に係る経年分析!F$49,"▲","-"))),ROUND(VALUE(SUBSTITUTE(実質収支比率等に係る経年分析!F$49,"▲","-")),2),NA())</f>
        <v>-7.76</v>
      </c>
      <c r="C21" s="278">
        <f>IF(ISNUMBER(VALUE(SUBSTITUTE(実質収支比率等に係る経年分析!G$49,"▲","-"))),ROUND(VALUE(SUBSTITUTE(実質収支比率等に係る経年分析!G$49,"▲","-")),2),NA())</f>
        <v>-7.51</v>
      </c>
      <c r="D21" s="278">
        <f>IF(ISNUMBER(VALUE(SUBSTITUTE(実質収支比率等に係る経年分析!H$49,"▲","-"))),ROUND(VALUE(SUBSTITUTE(実質収支比率等に係る経年分析!H$49,"▲","-")),2),NA())</f>
        <v>-2.5099999999999998</v>
      </c>
      <c r="E21" s="278">
        <f>IF(ISNUMBER(VALUE(SUBSTITUTE(実質収支比率等に係る経年分析!I$49,"▲","-"))),ROUND(VALUE(SUBSTITUTE(実質収支比率等に係る経年分析!I$49,"▲","-")),2),NA())</f>
        <v>-2.73</v>
      </c>
      <c r="F21" s="278">
        <f>IF(ISNUMBER(VALUE(SUBSTITUTE(実質収支比率等に係る経年分析!J$49,"▲","-"))),ROUND(VALUE(SUBSTITUTE(実質収支比率等に係る経年分析!J$49,"▲","-")),2),NA())</f>
        <v>9.6300000000000008</v>
      </c>
    </row>
    <row r="24" spans="1:11" x14ac:dyDescent="0.15">
      <c r="A24" s="277" t="s">
        <v>95</v>
      </c>
    </row>
    <row r="25" spans="1:11" x14ac:dyDescent="0.15">
      <c r="A25" s="279"/>
      <c r="B25" s="279" t="str">
        <f>連結実質赤字比率に係る赤字・黒字の構成分析!F$33</f>
        <v>H29</v>
      </c>
      <c r="C25" s="279"/>
      <c r="D25" s="279" t="str">
        <f>連結実質赤字比率に係る赤字・黒字の構成分析!G$33</f>
        <v>H30</v>
      </c>
      <c r="E25" s="279"/>
      <c r="F25" s="279" t="str">
        <f>連結実質赤字比率に係る赤字・黒字の構成分析!H$33</f>
        <v>R01</v>
      </c>
      <c r="G25" s="279"/>
      <c r="H25" s="279" t="str">
        <f>連結実質赤字比率に係る赤字・黒字の構成分析!I$33</f>
        <v>R02</v>
      </c>
      <c r="I25" s="279"/>
      <c r="J25" s="279" t="str">
        <f>連結実質赤字比率に係る赤字・黒字の構成分析!J$33</f>
        <v>R03</v>
      </c>
      <c r="K25" s="279"/>
    </row>
    <row r="26" spans="1:11" x14ac:dyDescent="0.15">
      <c r="A26" s="279"/>
      <c r="B26" s="279" t="s">
        <v>107</v>
      </c>
      <c r="C26" s="279" t="s">
        <v>65</v>
      </c>
      <c r="D26" s="279" t="s">
        <v>107</v>
      </c>
      <c r="E26" s="279" t="s">
        <v>65</v>
      </c>
      <c r="F26" s="279" t="s">
        <v>107</v>
      </c>
      <c r="G26" s="279" t="s">
        <v>65</v>
      </c>
      <c r="H26" s="279" t="s">
        <v>107</v>
      </c>
      <c r="I26" s="279" t="s">
        <v>65</v>
      </c>
      <c r="J26" s="279" t="s">
        <v>107</v>
      </c>
      <c r="K26" s="279" t="s">
        <v>65</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0.08</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7.0000000000000007E-2</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0.16</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7.0000000000000007E-2</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0.04</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春日野地域下水道事業会計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0.04</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0.05</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0.05</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0.05</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0.02</v>
      </c>
    </row>
    <row r="30" spans="1:11" x14ac:dyDescent="0.15">
      <c r="A30" s="279" t="str">
        <f>IF(連結実質赤字比率に係る赤字・黒字の構成分析!C$40="",NA(),連結実質赤字比率に係る赤字・黒字の構成分析!C$40)</f>
        <v>加茂谷診療所事業会計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0.03</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0.01</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0.03</v>
      </c>
    </row>
    <row r="31" spans="1:11" x14ac:dyDescent="0.15">
      <c r="A31" s="279" t="str">
        <f>IF(連結実質赤字比率に係る赤字・黒字の構成分析!C$39="",NA(),連結実質赤字比率に係る赤字・黒字の構成分析!C$39)</f>
        <v>後期高齢者医療会計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0.1</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0.11</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0.1</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0.09</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0.1</v>
      </c>
    </row>
    <row r="32" spans="1:11" x14ac:dyDescent="0.15">
      <c r="A32" s="279" t="str">
        <f>IF(連結実質赤字比率に係る赤字・黒字の構成分析!C$38="",NA(),連結実質赤字比率に係る赤字・黒字の構成分析!C$38)</f>
        <v>阿南市公共下水道事業会計</v>
      </c>
      <c r="B32" s="279" t="e">
        <f>IF(ROUND(VALUE(SUBSTITUTE(連結実質赤字比率に係る赤字・黒字の構成分析!F$38,"▲","-")),2)&lt;0,ABS(ROUND(VALUE(SUBSTITUTE(連結実質赤字比率に係る赤字・黒字の構成分析!F$38,"▲","-")),2)),NA())</f>
        <v>#VALUE!</v>
      </c>
      <c r="C32" s="279" t="e">
        <f>IF(ROUND(VALUE(SUBSTITUTE(連結実質赤字比率に係る赤字・黒字の構成分析!F$38,"▲","-")),2)&gt;=0,ABS(ROUND(VALUE(SUBSTITUTE(連結実質赤字比率に係る赤字・黒字の構成分析!F$38,"▲","-")),2)),NA())</f>
        <v>#VALUE!</v>
      </c>
      <c r="D32" s="279" t="e">
        <f>IF(ROUND(VALUE(SUBSTITUTE(連結実質赤字比率に係る赤字・黒字の構成分析!G$38,"▲","-")),2)&lt;0,ABS(ROUND(VALUE(SUBSTITUTE(連結実質赤字比率に係る赤字・黒字の構成分析!G$38,"▲","-")),2)),NA())</f>
        <v>#VALUE!</v>
      </c>
      <c r="E32" s="279" t="e">
        <f>IF(ROUND(VALUE(SUBSTITUTE(連結実質赤字比率に係る赤字・黒字の構成分析!G$38,"▲","-")),2)&gt;=0,ABS(ROUND(VALUE(SUBSTITUTE(連結実質赤字比率に係る赤字・黒字の構成分析!G$38,"▲","-")),2)),NA())</f>
        <v>#VALUE!</v>
      </c>
      <c r="F32" s="279" t="e">
        <f>IF(ROUND(VALUE(SUBSTITUTE(連結実質赤字比率に係る赤字・黒字の構成分析!H$38,"▲","-")),2)&lt;0,ABS(ROUND(VALUE(SUBSTITUTE(連結実質赤字比率に係る赤字・黒字の構成分析!H$38,"▲","-")),2)),NA())</f>
        <v>#VALUE!</v>
      </c>
      <c r="G32" s="279" t="e">
        <f>IF(ROUND(VALUE(SUBSTITUTE(連結実質赤字比率に係る赤字・黒字の構成分析!H$38,"▲","-")),2)&gt;=0,ABS(ROUND(VALUE(SUBSTITUTE(連結実質赤字比率に係る赤字・黒字の構成分析!H$38,"▲","-")),2)),NA())</f>
        <v>#VALUE!</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0.05</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0.13</v>
      </c>
    </row>
    <row r="33" spans="1:16" x14ac:dyDescent="0.15">
      <c r="A33" s="279" t="str">
        <f>IF(連結実質赤字比率に係る赤字・黒字の構成分析!C$37="",NA(),連結実質赤字比率に係る赤字・黒字の構成分析!C$37)</f>
        <v>国民健康保険事業会計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0.79</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1.38</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0.25</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0.45</v>
      </c>
    </row>
    <row r="34" spans="1:16" x14ac:dyDescent="0.15">
      <c r="A34" s="279" t="str">
        <f>IF(連結実質赤字比率に係る赤字・黒字の構成分析!C$36="",NA(),連結実質赤字比率に係る赤字・黒字の構成分析!C$36)</f>
        <v>介護保険事業会計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1.24</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1.87</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0.46</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0.09</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1.18</v>
      </c>
    </row>
    <row r="35" spans="1:16" x14ac:dyDescent="0.15">
      <c r="A35" s="279" t="str">
        <f>IF(連結実質赤字比率に係る赤字・黒字の構成分析!C$35="",NA(),連結実質赤字比率に係る赤字・黒字の構成分析!C$35)</f>
        <v>一般会計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0.95</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0.81</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0.47</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0.48</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5.98</v>
      </c>
    </row>
    <row r="36" spans="1:16" x14ac:dyDescent="0.15">
      <c r="A36" s="279" t="str">
        <f>IF(連結実質赤字比率に係る赤字・黒字の構成分析!C$34="",NA(),連結実質赤字比率に係る赤字・黒字の構成分析!C$34)</f>
        <v>阿南市水道事業会計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7.15</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8.15</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9.16</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9.93</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9.9600000000000009</v>
      </c>
    </row>
    <row r="39" spans="1:16" x14ac:dyDescent="0.15">
      <c r="A39" s="277" t="s">
        <v>14</v>
      </c>
    </row>
    <row r="40" spans="1:16" x14ac:dyDescent="0.15">
      <c r="A40" s="280"/>
      <c r="B40" s="280" t="str">
        <f>'実質公債費比率（分子）の構造'!K$44</f>
        <v>H29</v>
      </c>
      <c r="C40" s="280"/>
      <c r="D40" s="280"/>
      <c r="E40" s="280" t="str">
        <f>'実質公債費比率（分子）の構造'!L$44</f>
        <v>H30</v>
      </c>
      <c r="F40" s="280"/>
      <c r="G40" s="280"/>
      <c r="H40" s="280" t="str">
        <f>'実質公債費比率（分子）の構造'!M$44</f>
        <v>R01</v>
      </c>
      <c r="I40" s="280"/>
      <c r="J40" s="280"/>
      <c r="K40" s="280" t="str">
        <f>'実質公債費比率（分子）の構造'!N$44</f>
        <v>R02</v>
      </c>
      <c r="L40" s="280"/>
      <c r="M40" s="280"/>
      <c r="N40" s="280" t="str">
        <f>'実質公債費比率（分子）の構造'!O$44</f>
        <v>R03</v>
      </c>
      <c r="O40" s="280"/>
      <c r="P40" s="280"/>
    </row>
    <row r="41" spans="1:16" x14ac:dyDescent="0.15">
      <c r="A41" s="280"/>
      <c r="B41" s="280" t="s">
        <v>108</v>
      </c>
      <c r="C41" s="280"/>
      <c r="D41" s="280" t="s">
        <v>109</v>
      </c>
      <c r="E41" s="280" t="s">
        <v>108</v>
      </c>
      <c r="F41" s="280"/>
      <c r="G41" s="280" t="s">
        <v>109</v>
      </c>
      <c r="H41" s="280" t="s">
        <v>108</v>
      </c>
      <c r="I41" s="280"/>
      <c r="J41" s="280" t="s">
        <v>109</v>
      </c>
      <c r="K41" s="280" t="s">
        <v>108</v>
      </c>
      <c r="L41" s="280"/>
      <c r="M41" s="280" t="s">
        <v>109</v>
      </c>
      <c r="N41" s="280" t="s">
        <v>108</v>
      </c>
      <c r="O41" s="280"/>
      <c r="P41" s="280" t="s">
        <v>109</v>
      </c>
    </row>
    <row r="42" spans="1:16" x14ac:dyDescent="0.15">
      <c r="A42" s="280" t="s">
        <v>110</v>
      </c>
      <c r="B42" s="280"/>
      <c r="C42" s="280"/>
      <c r="D42" s="280">
        <f>'実質公債費比率（分子）の構造'!K$52</f>
        <v>2594</v>
      </c>
      <c r="E42" s="280"/>
      <c r="F42" s="280"/>
      <c r="G42" s="280">
        <f>'実質公債費比率（分子）の構造'!L$52</f>
        <v>2627</v>
      </c>
      <c r="H42" s="280"/>
      <c r="I42" s="280"/>
      <c r="J42" s="280">
        <f>'実質公債費比率（分子）の構造'!M$52</f>
        <v>2648</v>
      </c>
      <c r="K42" s="280"/>
      <c r="L42" s="280"/>
      <c r="M42" s="280">
        <f>'実質公債費比率（分子）の構造'!N$52</f>
        <v>2637</v>
      </c>
      <c r="N42" s="280"/>
      <c r="O42" s="280"/>
      <c r="P42" s="280">
        <f>'実質公債費比率（分子）の構造'!O$52</f>
        <v>2731</v>
      </c>
    </row>
    <row r="43" spans="1:16" x14ac:dyDescent="0.15">
      <c r="A43" s="280" t="s">
        <v>41</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39</v>
      </c>
      <c r="B44" s="280" t="str">
        <f>'実質公債費比率（分子）の構造'!K$50</f>
        <v>-</v>
      </c>
      <c r="C44" s="280"/>
      <c r="D44" s="280"/>
      <c r="E44" s="280" t="str">
        <f>'実質公債費比率（分子）の構造'!L$50</f>
        <v>-</v>
      </c>
      <c r="F44" s="280"/>
      <c r="G44" s="280"/>
      <c r="H44" s="280" t="str">
        <f>'実質公債費比率（分子）の構造'!M$50</f>
        <v>-</v>
      </c>
      <c r="I44" s="280"/>
      <c r="J44" s="280"/>
      <c r="K44" s="280" t="str">
        <f>'実質公債費比率（分子）の構造'!N$50</f>
        <v>-</v>
      </c>
      <c r="L44" s="280"/>
      <c r="M44" s="280"/>
      <c r="N44" s="280" t="str">
        <f>'実質公債費比率（分子）の構造'!O$50</f>
        <v>-</v>
      </c>
      <c r="O44" s="280"/>
      <c r="P44" s="280"/>
    </row>
    <row r="45" spans="1:16" x14ac:dyDescent="0.15">
      <c r="A45" s="280" t="s">
        <v>2</v>
      </c>
      <c r="B45" s="280">
        <f>'実質公債費比率（分子）の構造'!K$49</f>
        <v>1</v>
      </c>
      <c r="C45" s="280"/>
      <c r="D45" s="280"/>
      <c r="E45" s="280">
        <f>'実質公債費比率（分子）の構造'!L$49</f>
        <v>1</v>
      </c>
      <c r="F45" s="280"/>
      <c r="G45" s="280"/>
      <c r="H45" s="280">
        <f>'実質公債費比率（分子）の構造'!M$49</f>
        <v>1</v>
      </c>
      <c r="I45" s="280"/>
      <c r="J45" s="280"/>
      <c r="K45" s="280">
        <f>'実質公債費比率（分子）の構造'!N$49</f>
        <v>1</v>
      </c>
      <c r="L45" s="280"/>
      <c r="M45" s="280"/>
      <c r="N45" s="280" t="str">
        <f>'実質公債費比率（分子）の構造'!O$49</f>
        <v>-</v>
      </c>
      <c r="O45" s="280"/>
      <c r="P45" s="280"/>
    </row>
    <row r="46" spans="1:16" x14ac:dyDescent="0.15">
      <c r="A46" s="280" t="s">
        <v>34</v>
      </c>
      <c r="B46" s="280">
        <f>'実質公債費比率（分子）の構造'!K$48</f>
        <v>411</v>
      </c>
      <c r="C46" s="280"/>
      <c r="D46" s="280"/>
      <c r="E46" s="280">
        <f>'実質公債費比率（分子）の構造'!L$48</f>
        <v>393</v>
      </c>
      <c r="F46" s="280"/>
      <c r="G46" s="280"/>
      <c r="H46" s="280">
        <f>'実質公債費比率（分子）の構造'!M$48</f>
        <v>392</v>
      </c>
      <c r="I46" s="280"/>
      <c r="J46" s="280"/>
      <c r="K46" s="280">
        <f>'実質公債費比率（分子）の構造'!N$48</f>
        <v>419</v>
      </c>
      <c r="L46" s="280"/>
      <c r="M46" s="280"/>
      <c r="N46" s="280">
        <f>'実質公債費比率（分子）の構造'!O$48</f>
        <v>404</v>
      </c>
      <c r="O46" s="280"/>
      <c r="P46" s="280"/>
    </row>
    <row r="47" spans="1:16" x14ac:dyDescent="0.15">
      <c r="A47" s="280" t="s">
        <v>31</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29</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24</v>
      </c>
      <c r="B49" s="280">
        <f>'実質公債費比率（分子）の構造'!K$45</f>
        <v>3159</v>
      </c>
      <c r="C49" s="280"/>
      <c r="D49" s="280"/>
      <c r="E49" s="280">
        <f>'実質公債費比率（分子）の構造'!L$45</f>
        <v>3058</v>
      </c>
      <c r="F49" s="280"/>
      <c r="G49" s="280"/>
      <c r="H49" s="280">
        <f>'実質公債費比率（分子）の構造'!M$45</f>
        <v>3157</v>
      </c>
      <c r="I49" s="280"/>
      <c r="J49" s="280"/>
      <c r="K49" s="280">
        <f>'実質公債費比率（分子）の構造'!N$45</f>
        <v>3127</v>
      </c>
      <c r="L49" s="280"/>
      <c r="M49" s="280"/>
      <c r="N49" s="280">
        <f>'実質公債費比率（分子）の構造'!O$45</f>
        <v>3273</v>
      </c>
      <c r="O49" s="280"/>
      <c r="P49" s="280"/>
    </row>
    <row r="50" spans="1:16" x14ac:dyDescent="0.15">
      <c r="A50" s="280" t="s">
        <v>53</v>
      </c>
      <c r="B50" s="280" t="e">
        <f>NA()</f>
        <v>#N/A</v>
      </c>
      <c r="C50" s="280">
        <f>IF(ISNUMBER('実質公債費比率（分子）の構造'!K$53),'実質公債費比率（分子）の構造'!K$53,NA())</f>
        <v>977</v>
      </c>
      <c r="D50" s="280" t="e">
        <f>NA()</f>
        <v>#N/A</v>
      </c>
      <c r="E50" s="280" t="e">
        <f>NA()</f>
        <v>#N/A</v>
      </c>
      <c r="F50" s="280">
        <f>IF(ISNUMBER('実質公債費比率（分子）の構造'!L$53),'実質公債費比率（分子）の構造'!L$53,NA())</f>
        <v>825</v>
      </c>
      <c r="G50" s="280" t="e">
        <f>NA()</f>
        <v>#N/A</v>
      </c>
      <c r="H50" s="280" t="e">
        <f>NA()</f>
        <v>#N/A</v>
      </c>
      <c r="I50" s="280">
        <f>IF(ISNUMBER('実質公債費比率（分子）の構造'!M$53),'実質公債費比率（分子）の構造'!M$53,NA())</f>
        <v>902</v>
      </c>
      <c r="J50" s="280" t="e">
        <f>NA()</f>
        <v>#N/A</v>
      </c>
      <c r="K50" s="280" t="e">
        <f>NA()</f>
        <v>#N/A</v>
      </c>
      <c r="L50" s="280">
        <f>IF(ISNUMBER('実質公債費比率（分子）の構造'!N$53),'実質公債費比率（分子）の構造'!N$53,NA())</f>
        <v>910</v>
      </c>
      <c r="M50" s="280" t="e">
        <f>NA()</f>
        <v>#N/A</v>
      </c>
      <c r="N50" s="280" t="e">
        <f>NA()</f>
        <v>#N/A</v>
      </c>
      <c r="O50" s="280">
        <f>IF(ISNUMBER('実質公債費比率（分子）の構造'!O$53),'実質公債費比率（分子）の構造'!O$53,NA())</f>
        <v>946</v>
      </c>
      <c r="P50" s="280" t="e">
        <f>NA()</f>
        <v>#N/A</v>
      </c>
    </row>
    <row r="53" spans="1:16" x14ac:dyDescent="0.15">
      <c r="A53" s="277" t="s">
        <v>59</v>
      </c>
    </row>
    <row r="54" spans="1:16" x14ac:dyDescent="0.15">
      <c r="A54" s="279"/>
      <c r="B54" s="279" t="str">
        <f>'将来負担比率（分子）の構造'!I$40</f>
        <v>H29</v>
      </c>
      <c r="C54" s="279"/>
      <c r="D54" s="279"/>
      <c r="E54" s="279" t="str">
        <f>'将来負担比率（分子）の構造'!J$40</f>
        <v>H30</v>
      </c>
      <c r="F54" s="279"/>
      <c r="G54" s="279"/>
      <c r="H54" s="279" t="str">
        <f>'将来負担比率（分子）の構造'!K$40</f>
        <v>R01</v>
      </c>
      <c r="I54" s="279"/>
      <c r="J54" s="279"/>
      <c r="K54" s="279" t="str">
        <f>'将来負担比率（分子）の構造'!L$40</f>
        <v>R02</v>
      </c>
      <c r="L54" s="279"/>
      <c r="M54" s="279"/>
      <c r="N54" s="279" t="str">
        <f>'将来負担比率（分子）の構造'!M$40</f>
        <v>R03</v>
      </c>
      <c r="O54" s="279"/>
      <c r="P54" s="279"/>
    </row>
    <row r="55" spans="1:16" x14ac:dyDescent="0.15">
      <c r="A55" s="279"/>
      <c r="B55" s="279" t="s">
        <v>112</v>
      </c>
      <c r="C55" s="279"/>
      <c r="D55" s="279" t="s">
        <v>113</v>
      </c>
      <c r="E55" s="279" t="s">
        <v>112</v>
      </c>
      <c r="F55" s="279"/>
      <c r="G55" s="279" t="s">
        <v>113</v>
      </c>
      <c r="H55" s="279" t="s">
        <v>112</v>
      </c>
      <c r="I55" s="279"/>
      <c r="J55" s="279" t="s">
        <v>113</v>
      </c>
      <c r="K55" s="279" t="s">
        <v>112</v>
      </c>
      <c r="L55" s="279"/>
      <c r="M55" s="279" t="s">
        <v>113</v>
      </c>
      <c r="N55" s="279" t="s">
        <v>112</v>
      </c>
      <c r="O55" s="279"/>
      <c r="P55" s="279" t="s">
        <v>113</v>
      </c>
    </row>
    <row r="56" spans="1:16" x14ac:dyDescent="0.15">
      <c r="A56" s="279" t="s">
        <v>46</v>
      </c>
      <c r="B56" s="279"/>
      <c r="C56" s="279"/>
      <c r="D56" s="279">
        <f>'将来負担比率（分子）の構造'!I$52</f>
        <v>30235</v>
      </c>
      <c r="E56" s="279"/>
      <c r="F56" s="279"/>
      <c r="G56" s="279">
        <f>'将来負担比率（分子）の構造'!J$52</f>
        <v>30996</v>
      </c>
      <c r="H56" s="279"/>
      <c r="I56" s="279"/>
      <c r="J56" s="279">
        <f>'将来負担比率（分子）の構造'!K$52</f>
        <v>30661</v>
      </c>
      <c r="K56" s="279"/>
      <c r="L56" s="279"/>
      <c r="M56" s="279">
        <f>'将来負担比率（分子）の構造'!L$52</f>
        <v>30973</v>
      </c>
      <c r="N56" s="279"/>
      <c r="O56" s="279"/>
      <c r="P56" s="279">
        <f>'将来負担比率（分子）の構造'!M$52</f>
        <v>30761</v>
      </c>
    </row>
    <row r="57" spans="1:16" x14ac:dyDescent="0.15">
      <c r="A57" s="279" t="s">
        <v>90</v>
      </c>
      <c r="B57" s="279"/>
      <c r="C57" s="279"/>
      <c r="D57" s="279">
        <f>'将来負担比率（分子）の構造'!I$51</f>
        <v>1306</v>
      </c>
      <c r="E57" s="279"/>
      <c r="F57" s="279"/>
      <c r="G57" s="279">
        <f>'将来負担比率（分子）の構造'!J$51</f>
        <v>1418</v>
      </c>
      <c r="H57" s="279"/>
      <c r="I57" s="279"/>
      <c r="J57" s="279">
        <f>'将来負担比率（分子）の構造'!K$51</f>
        <v>1329</v>
      </c>
      <c r="K57" s="279"/>
      <c r="L57" s="279"/>
      <c r="M57" s="279">
        <f>'将来負担比率（分子）の構造'!L$51</f>
        <v>1212</v>
      </c>
      <c r="N57" s="279"/>
      <c r="O57" s="279"/>
      <c r="P57" s="279">
        <f>'将来負担比率（分子）の構造'!M$51</f>
        <v>918</v>
      </c>
    </row>
    <row r="58" spans="1:16" x14ac:dyDescent="0.15">
      <c r="A58" s="279" t="s">
        <v>88</v>
      </c>
      <c r="B58" s="279"/>
      <c r="C58" s="279"/>
      <c r="D58" s="279">
        <f>'将来負担比率（分子）の構造'!I$50</f>
        <v>19050</v>
      </c>
      <c r="E58" s="279"/>
      <c r="F58" s="279"/>
      <c r="G58" s="279">
        <f>'将来負担比率（分子）の構造'!J$50</f>
        <v>17467</v>
      </c>
      <c r="H58" s="279"/>
      <c r="I58" s="279"/>
      <c r="J58" s="279">
        <f>'将来負担比率（分子）の構造'!K$50</f>
        <v>17418</v>
      </c>
      <c r="K58" s="279"/>
      <c r="L58" s="279"/>
      <c r="M58" s="279">
        <f>'将来負担比率（分子）の構造'!L$50</f>
        <v>16998</v>
      </c>
      <c r="N58" s="279"/>
      <c r="O58" s="279"/>
      <c r="P58" s="279">
        <f>'将来負担比率（分子）の構造'!M$50</f>
        <v>18703</v>
      </c>
    </row>
    <row r="59" spans="1:16" x14ac:dyDescent="0.15">
      <c r="A59" s="279" t="s">
        <v>85</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81</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74</v>
      </c>
      <c r="B61" s="279">
        <f>'将来負担比率（分子）の構造'!I$46</f>
        <v>573</v>
      </c>
      <c r="C61" s="279"/>
      <c r="D61" s="279"/>
      <c r="E61" s="279">
        <f>'将来負担比率（分子）の構造'!J$46</f>
        <v>570</v>
      </c>
      <c r="F61" s="279"/>
      <c r="G61" s="279"/>
      <c r="H61" s="279">
        <f>'将来負担比率（分子）の構造'!K$46</f>
        <v>568</v>
      </c>
      <c r="I61" s="279"/>
      <c r="J61" s="279"/>
      <c r="K61" s="279" t="str">
        <f>'将来負担比率（分子）の構造'!L$46</f>
        <v>-</v>
      </c>
      <c r="L61" s="279"/>
      <c r="M61" s="279"/>
      <c r="N61" s="279" t="str">
        <f>'将来負担比率（分子）の構造'!M$46</f>
        <v>-</v>
      </c>
      <c r="O61" s="279"/>
      <c r="P61" s="279"/>
    </row>
    <row r="62" spans="1:16" x14ac:dyDescent="0.15">
      <c r="A62" s="279" t="s">
        <v>75</v>
      </c>
      <c r="B62" s="279">
        <f>'将来負担比率（分子）の構造'!I$45</f>
        <v>6053</v>
      </c>
      <c r="C62" s="279"/>
      <c r="D62" s="279"/>
      <c r="E62" s="279">
        <f>'将来負担比率（分子）の構造'!J$45</f>
        <v>5654</v>
      </c>
      <c r="F62" s="279"/>
      <c r="G62" s="279"/>
      <c r="H62" s="279">
        <f>'将来負担比率（分子）の構造'!K$45</f>
        <v>5436</v>
      </c>
      <c r="I62" s="279"/>
      <c r="J62" s="279"/>
      <c r="K62" s="279">
        <f>'将来負担比率（分子）の構造'!L$45</f>
        <v>5169</v>
      </c>
      <c r="L62" s="279"/>
      <c r="M62" s="279"/>
      <c r="N62" s="279">
        <f>'将来負担比率（分子）の構造'!M$45</f>
        <v>4964</v>
      </c>
      <c r="O62" s="279"/>
      <c r="P62" s="279"/>
    </row>
    <row r="63" spans="1:16" x14ac:dyDescent="0.15">
      <c r="A63" s="279" t="s">
        <v>73</v>
      </c>
      <c r="B63" s="279">
        <f>'将来負担比率（分子）の構造'!I$44</f>
        <v>2</v>
      </c>
      <c r="C63" s="279"/>
      <c r="D63" s="279"/>
      <c r="E63" s="279">
        <f>'将来負担比率（分子）の構造'!J$44</f>
        <v>2</v>
      </c>
      <c r="F63" s="279"/>
      <c r="G63" s="279"/>
      <c r="H63" s="279">
        <f>'将来負担比率（分子）の構造'!K$44</f>
        <v>1</v>
      </c>
      <c r="I63" s="279"/>
      <c r="J63" s="279"/>
      <c r="K63" s="279" t="str">
        <f>'将来負担比率（分子）の構造'!L$44</f>
        <v>-</v>
      </c>
      <c r="L63" s="279"/>
      <c r="M63" s="279"/>
      <c r="N63" s="279" t="str">
        <f>'将来負担比率（分子）の構造'!M$44</f>
        <v>-</v>
      </c>
      <c r="O63" s="279"/>
      <c r="P63" s="279"/>
    </row>
    <row r="64" spans="1:16" x14ac:dyDescent="0.15">
      <c r="A64" s="279" t="s">
        <v>71</v>
      </c>
      <c r="B64" s="279">
        <f>'将来負担比率（分子）の構造'!I$43</f>
        <v>5466</v>
      </c>
      <c r="C64" s="279"/>
      <c r="D64" s="279"/>
      <c r="E64" s="279">
        <f>'将来負担比率（分子）の構造'!J$43</f>
        <v>5283</v>
      </c>
      <c r="F64" s="279"/>
      <c r="G64" s="279"/>
      <c r="H64" s="279">
        <f>'将来負担比率（分子）の構造'!K$43</f>
        <v>5165</v>
      </c>
      <c r="I64" s="279"/>
      <c r="J64" s="279"/>
      <c r="K64" s="279">
        <f>'将来負担比率（分子）の構造'!L$43</f>
        <v>4833</v>
      </c>
      <c r="L64" s="279"/>
      <c r="M64" s="279"/>
      <c r="N64" s="279">
        <f>'将来負担比率（分子）の構造'!M$43</f>
        <v>4559</v>
      </c>
      <c r="O64" s="279"/>
      <c r="P64" s="279"/>
    </row>
    <row r="65" spans="1:16" x14ac:dyDescent="0.15">
      <c r="A65" s="279" t="s">
        <v>69</v>
      </c>
      <c r="B65" s="279" t="str">
        <f>'将来負担比率（分子）の構造'!I$42</f>
        <v>-</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x14ac:dyDescent="0.15">
      <c r="A66" s="279" t="s">
        <v>63</v>
      </c>
      <c r="B66" s="279">
        <f>'将来負担比率（分子）の構造'!I$41</f>
        <v>34142</v>
      </c>
      <c r="C66" s="279"/>
      <c r="D66" s="279"/>
      <c r="E66" s="279">
        <f>'将来負担比率（分子）の構造'!J$41</f>
        <v>36250</v>
      </c>
      <c r="F66" s="279"/>
      <c r="G66" s="279"/>
      <c r="H66" s="279">
        <f>'将来負担比率（分子）の構造'!K$41</f>
        <v>36356</v>
      </c>
      <c r="I66" s="279"/>
      <c r="J66" s="279"/>
      <c r="K66" s="279">
        <f>'将来負担比率（分子）の構造'!L$41</f>
        <v>37379</v>
      </c>
      <c r="L66" s="279"/>
      <c r="M66" s="279"/>
      <c r="N66" s="279">
        <f>'将来負担比率（分子）の構造'!M$41</f>
        <v>38280</v>
      </c>
      <c r="O66" s="279"/>
      <c r="P66" s="279"/>
    </row>
    <row r="67" spans="1:16" x14ac:dyDescent="0.15">
      <c r="A67" s="279" t="s">
        <v>94</v>
      </c>
      <c r="B67" s="279" t="e">
        <f>NA()</f>
        <v>#N/A</v>
      </c>
      <c r="C67" s="279">
        <f>IF(ISNUMBER('将来負担比率（分子）の構造'!I$53),IF('将来負担比率（分子）の構造'!I$53&lt;0,0,'将来負担比率（分子）の構造'!I$53),NA())</f>
        <v>0</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0</v>
      </c>
      <c r="J67" s="279" t="e">
        <f>NA()</f>
        <v>#N/A</v>
      </c>
      <c r="K67" s="279" t="e">
        <f>NA()</f>
        <v>#N/A</v>
      </c>
      <c r="L67" s="279">
        <f>IF(ISNUMBER('将来負担比率（分子）の構造'!L$53),IF('将来負担比率（分子）の構造'!L$53&lt;0,0,'将来負担比率（分子）の構造'!L$53),NA())</f>
        <v>0</v>
      </c>
      <c r="M67" s="279" t="e">
        <f>NA()</f>
        <v>#N/A</v>
      </c>
      <c r="N67" s="279" t="e">
        <f>NA()</f>
        <v>#N/A</v>
      </c>
      <c r="O67" s="279">
        <f>IF(ISNUMBER('将来負担比率（分子）の構造'!M$53),IF('将来負担比率（分子）の構造'!M$53&lt;0,0,'将来負担比率（分子）の構造'!M$53),NA())</f>
        <v>0</v>
      </c>
      <c r="P67" s="279" t="e">
        <f>NA()</f>
        <v>#N/A</v>
      </c>
    </row>
    <row r="70" spans="1:16" x14ac:dyDescent="0.15">
      <c r="A70" s="282" t="s">
        <v>114</v>
      </c>
      <c r="B70" s="282"/>
      <c r="C70" s="282"/>
      <c r="D70" s="282"/>
      <c r="E70" s="282"/>
      <c r="F70" s="282"/>
    </row>
    <row r="71" spans="1:16" x14ac:dyDescent="0.15">
      <c r="A71" s="281"/>
      <c r="B71" s="281" t="str">
        <f>基金残高に係る経年分析!F54</f>
        <v>R01</v>
      </c>
      <c r="C71" s="281" t="str">
        <f>基金残高に係る経年分析!G54</f>
        <v>R02</v>
      </c>
      <c r="D71" s="281" t="str">
        <f>基金残高に係る経年分析!H54</f>
        <v>R03</v>
      </c>
    </row>
    <row r="72" spans="1:16" x14ac:dyDescent="0.15">
      <c r="A72" s="281" t="s">
        <v>115</v>
      </c>
      <c r="B72" s="283">
        <f>基金残高に係る経年分析!F55</f>
        <v>8933</v>
      </c>
      <c r="C72" s="283">
        <f>基金残高に係る経年分析!G55</f>
        <v>8364</v>
      </c>
      <c r="D72" s="283">
        <f>基金残高に係る経年分析!H55</f>
        <v>9258</v>
      </c>
    </row>
    <row r="73" spans="1:16" x14ac:dyDescent="0.15">
      <c r="A73" s="281" t="s">
        <v>116</v>
      </c>
      <c r="B73" s="283">
        <f>基金残高に係る経年分析!F56</f>
        <v>3614</v>
      </c>
      <c r="C73" s="283">
        <f>基金残高に係る経年分析!G56</f>
        <v>3570</v>
      </c>
      <c r="D73" s="283">
        <f>基金残高に係る経年分析!H56</f>
        <v>4227</v>
      </c>
    </row>
    <row r="74" spans="1:16" x14ac:dyDescent="0.15">
      <c r="A74" s="281" t="s">
        <v>117</v>
      </c>
      <c r="B74" s="283">
        <f>基金残高に係る経年分析!F57</f>
        <v>4928</v>
      </c>
      <c r="C74" s="283">
        <f>基金残高に係る経年分析!G57</f>
        <v>6339</v>
      </c>
      <c r="D74" s="283">
        <f>基金残高に係る経年分析!H57</f>
        <v>6417</v>
      </c>
    </row>
  </sheetData>
  <sheetProtection algorithmName="SHA-512" hashValue="l7lPU6PtZxsChhs9AkVqFAxGBNOnI47j+5VqTR17sjoMxuK0Ljj+EgcK35JrlyuYxhs0SPpo1V0skBY7L35EWA==" saltValue="wRVlKUQB19nneWT+DXEZB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B39" sqref="BB39"/>
    </sheetView>
  </sheetViews>
  <sheetFormatPr defaultColWidth="0" defaultRowHeight="0" customHeight="1" zeroHeight="1" x14ac:dyDescent="0.15"/>
  <cols>
    <col min="1" max="1" width="1.625" style="300" customWidth="1"/>
    <col min="2" max="2" width="2.375" style="300" customWidth="1"/>
    <col min="3" max="16" width="2.625" style="300" customWidth="1"/>
    <col min="17" max="17" width="2.375" style="300" customWidth="1"/>
    <col min="18" max="95" width="1.625" style="300" customWidth="1"/>
    <col min="96" max="133" width="1.625" style="301" customWidth="1"/>
    <col min="134" max="143" width="1.625" style="300" customWidth="1"/>
    <col min="144" max="16384" width="0" style="300" hidden="1"/>
  </cols>
  <sheetData>
    <row r="1" spans="2:143" ht="22.5" customHeight="1" thickBot="1" x14ac:dyDescent="0.2">
      <c r="B1" s="320"/>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c r="DB1" s="315"/>
      <c r="DC1" s="315"/>
      <c r="DD1" s="315"/>
      <c r="DE1" s="315"/>
      <c r="DF1" s="315"/>
      <c r="DG1" s="315"/>
      <c r="DH1" s="593" t="s">
        <v>573</v>
      </c>
      <c r="DI1" s="594"/>
      <c r="DJ1" s="594"/>
      <c r="DK1" s="594"/>
      <c r="DL1" s="594"/>
      <c r="DM1" s="594"/>
      <c r="DN1" s="595"/>
      <c r="DO1" s="300"/>
      <c r="DP1" s="593" t="s">
        <v>572</v>
      </c>
      <c r="DQ1" s="594"/>
      <c r="DR1" s="594"/>
      <c r="DS1" s="594"/>
      <c r="DT1" s="594"/>
      <c r="DU1" s="594"/>
      <c r="DV1" s="594"/>
      <c r="DW1" s="594"/>
      <c r="DX1" s="594"/>
      <c r="DY1" s="594"/>
      <c r="DZ1" s="594"/>
      <c r="EA1" s="594"/>
      <c r="EB1" s="594"/>
      <c r="EC1" s="595"/>
      <c r="ED1" s="319"/>
      <c r="EE1" s="319"/>
      <c r="EF1" s="319"/>
      <c r="EG1" s="319"/>
      <c r="EH1" s="319"/>
      <c r="EI1" s="319"/>
      <c r="EJ1" s="319"/>
      <c r="EK1" s="319"/>
      <c r="EL1" s="319"/>
      <c r="EM1" s="319"/>
    </row>
    <row r="2" spans="2:143" ht="22.5" customHeight="1" x14ac:dyDescent="0.15">
      <c r="B2" s="318" t="s">
        <v>571</v>
      </c>
      <c r="R2" s="316"/>
      <c r="S2" s="316"/>
      <c r="T2" s="316"/>
      <c r="U2" s="316"/>
      <c r="V2" s="316"/>
      <c r="W2" s="316"/>
      <c r="X2" s="316"/>
      <c r="Y2" s="316"/>
      <c r="Z2" s="316"/>
      <c r="AA2" s="316"/>
      <c r="AB2" s="316"/>
      <c r="AC2" s="316"/>
      <c r="AE2" s="317"/>
      <c r="AF2" s="317"/>
      <c r="AG2" s="317"/>
      <c r="AH2" s="317"/>
      <c r="AI2" s="317"/>
      <c r="AJ2" s="316"/>
      <c r="AK2" s="316"/>
      <c r="AL2" s="316"/>
      <c r="AM2" s="316"/>
      <c r="AN2" s="316"/>
      <c r="AO2" s="316"/>
      <c r="AP2" s="316"/>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row>
    <row r="3" spans="2:143" ht="11.25" customHeight="1" x14ac:dyDescent="0.15">
      <c r="B3" s="596" t="s">
        <v>570</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569</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9" t="s">
        <v>568</v>
      </c>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1"/>
    </row>
    <row r="4" spans="2:143" ht="11.25" customHeight="1" x14ac:dyDescent="0.15">
      <c r="B4" s="596" t="s">
        <v>567</v>
      </c>
      <c r="C4" s="597"/>
      <c r="D4" s="597"/>
      <c r="E4" s="597"/>
      <c r="F4" s="597"/>
      <c r="G4" s="597"/>
      <c r="H4" s="597"/>
      <c r="I4" s="597"/>
      <c r="J4" s="597"/>
      <c r="K4" s="597"/>
      <c r="L4" s="597"/>
      <c r="M4" s="597"/>
      <c r="N4" s="597"/>
      <c r="O4" s="597"/>
      <c r="P4" s="597"/>
      <c r="Q4" s="598"/>
      <c r="R4" s="596" t="s">
        <v>566</v>
      </c>
      <c r="S4" s="597"/>
      <c r="T4" s="597"/>
      <c r="U4" s="597"/>
      <c r="V4" s="597"/>
      <c r="W4" s="597"/>
      <c r="X4" s="597"/>
      <c r="Y4" s="598"/>
      <c r="Z4" s="596" t="s">
        <v>559</v>
      </c>
      <c r="AA4" s="597"/>
      <c r="AB4" s="597"/>
      <c r="AC4" s="598"/>
      <c r="AD4" s="596" t="s">
        <v>565</v>
      </c>
      <c r="AE4" s="597"/>
      <c r="AF4" s="597"/>
      <c r="AG4" s="597"/>
      <c r="AH4" s="597"/>
      <c r="AI4" s="597"/>
      <c r="AJ4" s="597"/>
      <c r="AK4" s="598"/>
      <c r="AL4" s="596" t="s">
        <v>559</v>
      </c>
      <c r="AM4" s="597"/>
      <c r="AN4" s="597"/>
      <c r="AO4" s="598"/>
      <c r="AP4" s="602" t="s">
        <v>271</v>
      </c>
      <c r="AQ4" s="602"/>
      <c r="AR4" s="602"/>
      <c r="AS4" s="602"/>
      <c r="AT4" s="602"/>
      <c r="AU4" s="602"/>
      <c r="AV4" s="602"/>
      <c r="AW4" s="602"/>
      <c r="AX4" s="602"/>
      <c r="AY4" s="602"/>
      <c r="AZ4" s="602"/>
      <c r="BA4" s="602"/>
      <c r="BB4" s="602"/>
      <c r="BC4" s="602"/>
      <c r="BD4" s="602"/>
      <c r="BE4" s="602"/>
      <c r="BF4" s="602"/>
      <c r="BG4" s="602" t="s">
        <v>564</v>
      </c>
      <c r="BH4" s="602"/>
      <c r="BI4" s="602"/>
      <c r="BJ4" s="602"/>
      <c r="BK4" s="602"/>
      <c r="BL4" s="602"/>
      <c r="BM4" s="602"/>
      <c r="BN4" s="602"/>
      <c r="BO4" s="602" t="s">
        <v>559</v>
      </c>
      <c r="BP4" s="602"/>
      <c r="BQ4" s="602"/>
      <c r="BR4" s="602"/>
      <c r="BS4" s="602" t="s">
        <v>563</v>
      </c>
      <c r="BT4" s="602"/>
      <c r="BU4" s="602"/>
      <c r="BV4" s="602"/>
      <c r="BW4" s="602"/>
      <c r="BX4" s="602"/>
      <c r="BY4" s="602"/>
      <c r="BZ4" s="602"/>
      <c r="CA4" s="602"/>
      <c r="CB4" s="602"/>
      <c r="CD4" s="599" t="s">
        <v>562</v>
      </c>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1"/>
    </row>
    <row r="5" spans="2:143" s="312" customFormat="1" ht="11.25" customHeight="1" x14ac:dyDescent="0.15">
      <c r="B5" s="603" t="s">
        <v>268</v>
      </c>
      <c r="C5" s="604"/>
      <c r="D5" s="604"/>
      <c r="E5" s="604"/>
      <c r="F5" s="604"/>
      <c r="G5" s="604"/>
      <c r="H5" s="604"/>
      <c r="I5" s="604"/>
      <c r="J5" s="604"/>
      <c r="K5" s="604"/>
      <c r="L5" s="604"/>
      <c r="M5" s="604"/>
      <c r="N5" s="604"/>
      <c r="O5" s="604"/>
      <c r="P5" s="604"/>
      <c r="Q5" s="605"/>
      <c r="R5" s="606">
        <v>13531668</v>
      </c>
      <c r="S5" s="607"/>
      <c r="T5" s="607"/>
      <c r="U5" s="607"/>
      <c r="V5" s="607"/>
      <c r="W5" s="607"/>
      <c r="X5" s="607"/>
      <c r="Y5" s="608"/>
      <c r="Z5" s="609">
        <v>35.9</v>
      </c>
      <c r="AA5" s="609"/>
      <c r="AB5" s="609"/>
      <c r="AC5" s="609"/>
      <c r="AD5" s="610">
        <v>13531668</v>
      </c>
      <c r="AE5" s="610"/>
      <c r="AF5" s="610"/>
      <c r="AG5" s="610"/>
      <c r="AH5" s="610"/>
      <c r="AI5" s="610"/>
      <c r="AJ5" s="610"/>
      <c r="AK5" s="610"/>
      <c r="AL5" s="611">
        <v>65.400000000000006</v>
      </c>
      <c r="AM5" s="612"/>
      <c r="AN5" s="612"/>
      <c r="AO5" s="613"/>
      <c r="AP5" s="603" t="s">
        <v>561</v>
      </c>
      <c r="AQ5" s="604"/>
      <c r="AR5" s="604"/>
      <c r="AS5" s="604"/>
      <c r="AT5" s="604"/>
      <c r="AU5" s="604"/>
      <c r="AV5" s="604"/>
      <c r="AW5" s="604"/>
      <c r="AX5" s="604"/>
      <c r="AY5" s="604"/>
      <c r="AZ5" s="604"/>
      <c r="BA5" s="604"/>
      <c r="BB5" s="604"/>
      <c r="BC5" s="604"/>
      <c r="BD5" s="604"/>
      <c r="BE5" s="604"/>
      <c r="BF5" s="605"/>
      <c r="BG5" s="614">
        <v>13530627</v>
      </c>
      <c r="BH5" s="615"/>
      <c r="BI5" s="615"/>
      <c r="BJ5" s="615"/>
      <c r="BK5" s="615"/>
      <c r="BL5" s="615"/>
      <c r="BM5" s="615"/>
      <c r="BN5" s="616"/>
      <c r="BO5" s="617">
        <v>100</v>
      </c>
      <c r="BP5" s="617"/>
      <c r="BQ5" s="617"/>
      <c r="BR5" s="617"/>
      <c r="BS5" s="618">
        <v>489099</v>
      </c>
      <c r="BT5" s="618"/>
      <c r="BU5" s="618"/>
      <c r="BV5" s="618"/>
      <c r="BW5" s="618"/>
      <c r="BX5" s="618"/>
      <c r="BY5" s="618"/>
      <c r="BZ5" s="618"/>
      <c r="CA5" s="618"/>
      <c r="CB5" s="619"/>
      <c r="CD5" s="599" t="s">
        <v>271</v>
      </c>
      <c r="CE5" s="600"/>
      <c r="CF5" s="600"/>
      <c r="CG5" s="600"/>
      <c r="CH5" s="600"/>
      <c r="CI5" s="600"/>
      <c r="CJ5" s="600"/>
      <c r="CK5" s="600"/>
      <c r="CL5" s="600"/>
      <c r="CM5" s="600"/>
      <c r="CN5" s="600"/>
      <c r="CO5" s="600"/>
      <c r="CP5" s="600"/>
      <c r="CQ5" s="601"/>
      <c r="CR5" s="599" t="s">
        <v>560</v>
      </c>
      <c r="CS5" s="600"/>
      <c r="CT5" s="600"/>
      <c r="CU5" s="600"/>
      <c r="CV5" s="600"/>
      <c r="CW5" s="600"/>
      <c r="CX5" s="600"/>
      <c r="CY5" s="601"/>
      <c r="CZ5" s="599" t="s">
        <v>559</v>
      </c>
      <c r="DA5" s="600"/>
      <c r="DB5" s="600"/>
      <c r="DC5" s="601"/>
      <c r="DD5" s="599" t="s">
        <v>558</v>
      </c>
      <c r="DE5" s="600"/>
      <c r="DF5" s="600"/>
      <c r="DG5" s="600"/>
      <c r="DH5" s="600"/>
      <c r="DI5" s="600"/>
      <c r="DJ5" s="600"/>
      <c r="DK5" s="600"/>
      <c r="DL5" s="600"/>
      <c r="DM5" s="600"/>
      <c r="DN5" s="600"/>
      <c r="DO5" s="600"/>
      <c r="DP5" s="601"/>
      <c r="DQ5" s="599" t="s">
        <v>557</v>
      </c>
      <c r="DR5" s="600"/>
      <c r="DS5" s="600"/>
      <c r="DT5" s="600"/>
      <c r="DU5" s="600"/>
      <c r="DV5" s="600"/>
      <c r="DW5" s="600"/>
      <c r="DX5" s="600"/>
      <c r="DY5" s="600"/>
      <c r="DZ5" s="600"/>
      <c r="EA5" s="600"/>
      <c r="EB5" s="600"/>
      <c r="EC5" s="601"/>
    </row>
    <row r="6" spans="2:143" ht="11.25" customHeight="1" x14ac:dyDescent="0.15">
      <c r="B6" s="620" t="s">
        <v>556</v>
      </c>
      <c r="C6" s="621"/>
      <c r="D6" s="621"/>
      <c r="E6" s="621"/>
      <c r="F6" s="621"/>
      <c r="G6" s="621"/>
      <c r="H6" s="621"/>
      <c r="I6" s="621"/>
      <c r="J6" s="621"/>
      <c r="K6" s="621"/>
      <c r="L6" s="621"/>
      <c r="M6" s="621"/>
      <c r="N6" s="621"/>
      <c r="O6" s="621"/>
      <c r="P6" s="621"/>
      <c r="Q6" s="622"/>
      <c r="R6" s="614">
        <v>341683</v>
      </c>
      <c r="S6" s="615"/>
      <c r="T6" s="615"/>
      <c r="U6" s="615"/>
      <c r="V6" s="615"/>
      <c r="W6" s="615"/>
      <c r="X6" s="615"/>
      <c r="Y6" s="616"/>
      <c r="Z6" s="617">
        <v>0.9</v>
      </c>
      <c r="AA6" s="617"/>
      <c r="AB6" s="617"/>
      <c r="AC6" s="617"/>
      <c r="AD6" s="618">
        <v>341683</v>
      </c>
      <c r="AE6" s="618"/>
      <c r="AF6" s="618"/>
      <c r="AG6" s="618"/>
      <c r="AH6" s="618"/>
      <c r="AI6" s="618"/>
      <c r="AJ6" s="618"/>
      <c r="AK6" s="618"/>
      <c r="AL6" s="623">
        <v>1.7</v>
      </c>
      <c r="AM6" s="624"/>
      <c r="AN6" s="624"/>
      <c r="AO6" s="625"/>
      <c r="AP6" s="620" t="s">
        <v>555</v>
      </c>
      <c r="AQ6" s="621"/>
      <c r="AR6" s="621"/>
      <c r="AS6" s="621"/>
      <c r="AT6" s="621"/>
      <c r="AU6" s="621"/>
      <c r="AV6" s="621"/>
      <c r="AW6" s="621"/>
      <c r="AX6" s="621"/>
      <c r="AY6" s="621"/>
      <c r="AZ6" s="621"/>
      <c r="BA6" s="621"/>
      <c r="BB6" s="621"/>
      <c r="BC6" s="621"/>
      <c r="BD6" s="621"/>
      <c r="BE6" s="621"/>
      <c r="BF6" s="622"/>
      <c r="BG6" s="614">
        <v>13530627</v>
      </c>
      <c r="BH6" s="615"/>
      <c r="BI6" s="615"/>
      <c r="BJ6" s="615"/>
      <c r="BK6" s="615"/>
      <c r="BL6" s="615"/>
      <c r="BM6" s="615"/>
      <c r="BN6" s="616"/>
      <c r="BO6" s="617">
        <v>100</v>
      </c>
      <c r="BP6" s="617"/>
      <c r="BQ6" s="617"/>
      <c r="BR6" s="617"/>
      <c r="BS6" s="618">
        <v>489099</v>
      </c>
      <c r="BT6" s="618"/>
      <c r="BU6" s="618"/>
      <c r="BV6" s="618"/>
      <c r="BW6" s="618"/>
      <c r="BX6" s="618"/>
      <c r="BY6" s="618"/>
      <c r="BZ6" s="618"/>
      <c r="CA6" s="618"/>
      <c r="CB6" s="619"/>
      <c r="CD6" s="626" t="s">
        <v>275</v>
      </c>
      <c r="CE6" s="627"/>
      <c r="CF6" s="627"/>
      <c r="CG6" s="627"/>
      <c r="CH6" s="627"/>
      <c r="CI6" s="627"/>
      <c r="CJ6" s="627"/>
      <c r="CK6" s="627"/>
      <c r="CL6" s="627"/>
      <c r="CM6" s="627"/>
      <c r="CN6" s="627"/>
      <c r="CO6" s="627"/>
      <c r="CP6" s="627"/>
      <c r="CQ6" s="628"/>
      <c r="CR6" s="614">
        <v>290387</v>
      </c>
      <c r="CS6" s="615"/>
      <c r="CT6" s="615"/>
      <c r="CU6" s="615"/>
      <c r="CV6" s="615"/>
      <c r="CW6" s="615"/>
      <c r="CX6" s="615"/>
      <c r="CY6" s="616"/>
      <c r="CZ6" s="611">
        <v>0.8</v>
      </c>
      <c r="DA6" s="612"/>
      <c r="DB6" s="612"/>
      <c r="DC6" s="629"/>
      <c r="DD6" s="630" t="s">
        <v>452</v>
      </c>
      <c r="DE6" s="615"/>
      <c r="DF6" s="615"/>
      <c r="DG6" s="615"/>
      <c r="DH6" s="615"/>
      <c r="DI6" s="615"/>
      <c r="DJ6" s="615"/>
      <c r="DK6" s="615"/>
      <c r="DL6" s="615"/>
      <c r="DM6" s="615"/>
      <c r="DN6" s="615"/>
      <c r="DO6" s="615"/>
      <c r="DP6" s="616"/>
      <c r="DQ6" s="630">
        <v>290387</v>
      </c>
      <c r="DR6" s="615"/>
      <c r="DS6" s="615"/>
      <c r="DT6" s="615"/>
      <c r="DU6" s="615"/>
      <c r="DV6" s="615"/>
      <c r="DW6" s="615"/>
      <c r="DX6" s="615"/>
      <c r="DY6" s="615"/>
      <c r="DZ6" s="615"/>
      <c r="EA6" s="615"/>
      <c r="EB6" s="615"/>
      <c r="EC6" s="631"/>
    </row>
    <row r="7" spans="2:143" ht="11.25" customHeight="1" x14ac:dyDescent="0.15">
      <c r="B7" s="620" t="s">
        <v>45</v>
      </c>
      <c r="C7" s="621"/>
      <c r="D7" s="621"/>
      <c r="E7" s="621"/>
      <c r="F7" s="621"/>
      <c r="G7" s="621"/>
      <c r="H7" s="621"/>
      <c r="I7" s="621"/>
      <c r="J7" s="621"/>
      <c r="K7" s="621"/>
      <c r="L7" s="621"/>
      <c r="M7" s="621"/>
      <c r="N7" s="621"/>
      <c r="O7" s="621"/>
      <c r="P7" s="621"/>
      <c r="Q7" s="622"/>
      <c r="R7" s="614">
        <v>10203</v>
      </c>
      <c r="S7" s="615"/>
      <c r="T7" s="615"/>
      <c r="U7" s="615"/>
      <c r="V7" s="615"/>
      <c r="W7" s="615"/>
      <c r="X7" s="615"/>
      <c r="Y7" s="616"/>
      <c r="Z7" s="617">
        <v>0</v>
      </c>
      <c r="AA7" s="617"/>
      <c r="AB7" s="617"/>
      <c r="AC7" s="617"/>
      <c r="AD7" s="618">
        <v>10203</v>
      </c>
      <c r="AE7" s="618"/>
      <c r="AF7" s="618"/>
      <c r="AG7" s="618"/>
      <c r="AH7" s="618"/>
      <c r="AI7" s="618"/>
      <c r="AJ7" s="618"/>
      <c r="AK7" s="618"/>
      <c r="AL7" s="623">
        <v>0</v>
      </c>
      <c r="AM7" s="624"/>
      <c r="AN7" s="624"/>
      <c r="AO7" s="625"/>
      <c r="AP7" s="620" t="s">
        <v>554</v>
      </c>
      <c r="AQ7" s="621"/>
      <c r="AR7" s="621"/>
      <c r="AS7" s="621"/>
      <c r="AT7" s="621"/>
      <c r="AU7" s="621"/>
      <c r="AV7" s="621"/>
      <c r="AW7" s="621"/>
      <c r="AX7" s="621"/>
      <c r="AY7" s="621"/>
      <c r="AZ7" s="621"/>
      <c r="BA7" s="621"/>
      <c r="BB7" s="621"/>
      <c r="BC7" s="621"/>
      <c r="BD7" s="621"/>
      <c r="BE7" s="621"/>
      <c r="BF7" s="622"/>
      <c r="BG7" s="614">
        <v>5142323</v>
      </c>
      <c r="BH7" s="615"/>
      <c r="BI7" s="615"/>
      <c r="BJ7" s="615"/>
      <c r="BK7" s="615"/>
      <c r="BL7" s="615"/>
      <c r="BM7" s="615"/>
      <c r="BN7" s="616"/>
      <c r="BO7" s="617">
        <v>38</v>
      </c>
      <c r="BP7" s="617"/>
      <c r="BQ7" s="617"/>
      <c r="BR7" s="617"/>
      <c r="BS7" s="618">
        <v>489099</v>
      </c>
      <c r="BT7" s="618"/>
      <c r="BU7" s="618"/>
      <c r="BV7" s="618"/>
      <c r="BW7" s="618"/>
      <c r="BX7" s="618"/>
      <c r="BY7" s="618"/>
      <c r="BZ7" s="618"/>
      <c r="CA7" s="618"/>
      <c r="CB7" s="619"/>
      <c r="CD7" s="632" t="s">
        <v>277</v>
      </c>
      <c r="CE7" s="633"/>
      <c r="CF7" s="633"/>
      <c r="CG7" s="633"/>
      <c r="CH7" s="633"/>
      <c r="CI7" s="633"/>
      <c r="CJ7" s="633"/>
      <c r="CK7" s="633"/>
      <c r="CL7" s="633"/>
      <c r="CM7" s="633"/>
      <c r="CN7" s="633"/>
      <c r="CO7" s="633"/>
      <c r="CP7" s="633"/>
      <c r="CQ7" s="634"/>
      <c r="CR7" s="614">
        <v>4675587</v>
      </c>
      <c r="CS7" s="615"/>
      <c r="CT7" s="615"/>
      <c r="CU7" s="615"/>
      <c r="CV7" s="615"/>
      <c r="CW7" s="615"/>
      <c r="CX7" s="615"/>
      <c r="CY7" s="616"/>
      <c r="CZ7" s="617">
        <v>12.9</v>
      </c>
      <c r="DA7" s="617"/>
      <c r="DB7" s="617"/>
      <c r="DC7" s="617"/>
      <c r="DD7" s="630">
        <v>209198</v>
      </c>
      <c r="DE7" s="615"/>
      <c r="DF7" s="615"/>
      <c r="DG7" s="615"/>
      <c r="DH7" s="615"/>
      <c r="DI7" s="615"/>
      <c r="DJ7" s="615"/>
      <c r="DK7" s="615"/>
      <c r="DL7" s="615"/>
      <c r="DM7" s="615"/>
      <c r="DN7" s="615"/>
      <c r="DO7" s="615"/>
      <c r="DP7" s="616"/>
      <c r="DQ7" s="630">
        <v>4142130</v>
      </c>
      <c r="DR7" s="615"/>
      <c r="DS7" s="615"/>
      <c r="DT7" s="615"/>
      <c r="DU7" s="615"/>
      <c r="DV7" s="615"/>
      <c r="DW7" s="615"/>
      <c r="DX7" s="615"/>
      <c r="DY7" s="615"/>
      <c r="DZ7" s="615"/>
      <c r="EA7" s="615"/>
      <c r="EB7" s="615"/>
      <c r="EC7" s="631"/>
    </row>
    <row r="8" spans="2:143" ht="11.25" customHeight="1" x14ac:dyDescent="0.15">
      <c r="B8" s="620" t="s">
        <v>553</v>
      </c>
      <c r="C8" s="621"/>
      <c r="D8" s="621"/>
      <c r="E8" s="621"/>
      <c r="F8" s="621"/>
      <c r="G8" s="621"/>
      <c r="H8" s="621"/>
      <c r="I8" s="621"/>
      <c r="J8" s="621"/>
      <c r="K8" s="621"/>
      <c r="L8" s="621"/>
      <c r="M8" s="621"/>
      <c r="N8" s="621"/>
      <c r="O8" s="621"/>
      <c r="P8" s="621"/>
      <c r="Q8" s="622"/>
      <c r="R8" s="614">
        <v>94506</v>
      </c>
      <c r="S8" s="615"/>
      <c r="T8" s="615"/>
      <c r="U8" s="615"/>
      <c r="V8" s="615"/>
      <c r="W8" s="615"/>
      <c r="X8" s="615"/>
      <c r="Y8" s="616"/>
      <c r="Z8" s="617">
        <v>0.3</v>
      </c>
      <c r="AA8" s="617"/>
      <c r="AB8" s="617"/>
      <c r="AC8" s="617"/>
      <c r="AD8" s="618">
        <v>94506</v>
      </c>
      <c r="AE8" s="618"/>
      <c r="AF8" s="618"/>
      <c r="AG8" s="618"/>
      <c r="AH8" s="618"/>
      <c r="AI8" s="618"/>
      <c r="AJ8" s="618"/>
      <c r="AK8" s="618"/>
      <c r="AL8" s="623">
        <v>0.5</v>
      </c>
      <c r="AM8" s="624"/>
      <c r="AN8" s="624"/>
      <c r="AO8" s="625"/>
      <c r="AP8" s="620" t="s">
        <v>552</v>
      </c>
      <c r="AQ8" s="621"/>
      <c r="AR8" s="621"/>
      <c r="AS8" s="621"/>
      <c r="AT8" s="621"/>
      <c r="AU8" s="621"/>
      <c r="AV8" s="621"/>
      <c r="AW8" s="621"/>
      <c r="AX8" s="621"/>
      <c r="AY8" s="621"/>
      <c r="AZ8" s="621"/>
      <c r="BA8" s="621"/>
      <c r="BB8" s="621"/>
      <c r="BC8" s="621"/>
      <c r="BD8" s="621"/>
      <c r="BE8" s="621"/>
      <c r="BF8" s="622"/>
      <c r="BG8" s="614">
        <v>120897</v>
      </c>
      <c r="BH8" s="615"/>
      <c r="BI8" s="615"/>
      <c r="BJ8" s="615"/>
      <c r="BK8" s="615"/>
      <c r="BL8" s="615"/>
      <c r="BM8" s="615"/>
      <c r="BN8" s="616"/>
      <c r="BO8" s="617">
        <v>0.9</v>
      </c>
      <c r="BP8" s="617"/>
      <c r="BQ8" s="617"/>
      <c r="BR8" s="617"/>
      <c r="BS8" s="618" t="s">
        <v>452</v>
      </c>
      <c r="BT8" s="618"/>
      <c r="BU8" s="618"/>
      <c r="BV8" s="618"/>
      <c r="BW8" s="618"/>
      <c r="BX8" s="618"/>
      <c r="BY8" s="618"/>
      <c r="BZ8" s="618"/>
      <c r="CA8" s="618"/>
      <c r="CB8" s="619"/>
      <c r="CD8" s="632" t="s">
        <v>280</v>
      </c>
      <c r="CE8" s="633"/>
      <c r="CF8" s="633"/>
      <c r="CG8" s="633"/>
      <c r="CH8" s="633"/>
      <c r="CI8" s="633"/>
      <c r="CJ8" s="633"/>
      <c r="CK8" s="633"/>
      <c r="CL8" s="633"/>
      <c r="CM8" s="633"/>
      <c r="CN8" s="633"/>
      <c r="CO8" s="633"/>
      <c r="CP8" s="633"/>
      <c r="CQ8" s="634"/>
      <c r="CR8" s="614">
        <v>14479997</v>
      </c>
      <c r="CS8" s="615"/>
      <c r="CT8" s="615"/>
      <c r="CU8" s="615"/>
      <c r="CV8" s="615"/>
      <c r="CW8" s="615"/>
      <c r="CX8" s="615"/>
      <c r="CY8" s="616"/>
      <c r="CZ8" s="617">
        <v>39.9</v>
      </c>
      <c r="DA8" s="617"/>
      <c r="DB8" s="617"/>
      <c r="DC8" s="617"/>
      <c r="DD8" s="630">
        <v>74014</v>
      </c>
      <c r="DE8" s="615"/>
      <c r="DF8" s="615"/>
      <c r="DG8" s="615"/>
      <c r="DH8" s="615"/>
      <c r="DI8" s="615"/>
      <c r="DJ8" s="615"/>
      <c r="DK8" s="615"/>
      <c r="DL8" s="615"/>
      <c r="DM8" s="615"/>
      <c r="DN8" s="615"/>
      <c r="DO8" s="615"/>
      <c r="DP8" s="616"/>
      <c r="DQ8" s="630">
        <v>6853435</v>
      </c>
      <c r="DR8" s="615"/>
      <c r="DS8" s="615"/>
      <c r="DT8" s="615"/>
      <c r="DU8" s="615"/>
      <c r="DV8" s="615"/>
      <c r="DW8" s="615"/>
      <c r="DX8" s="615"/>
      <c r="DY8" s="615"/>
      <c r="DZ8" s="615"/>
      <c r="EA8" s="615"/>
      <c r="EB8" s="615"/>
      <c r="EC8" s="631"/>
    </row>
    <row r="9" spans="2:143" ht="11.25" customHeight="1" x14ac:dyDescent="0.15">
      <c r="B9" s="620" t="s">
        <v>551</v>
      </c>
      <c r="C9" s="621"/>
      <c r="D9" s="621"/>
      <c r="E9" s="621"/>
      <c r="F9" s="621"/>
      <c r="G9" s="621"/>
      <c r="H9" s="621"/>
      <c r="I9" s="621"/>
      <c r="J9" s="621"/>
      <c r="K9" s="621"/>
      <c r="L9" s="621"/>
      <c r="M9" s="621"/>
      <c r="N9" s="621"/>
      <c r="O9" s="621"/>
      <c r="P9" s="621"/>
      <c r="Q9" s="622"/>
      <c r="R9" s="614">
        <v>98936</v>
      </c>
      <c r="S9" s="615"/>
      <c r="T9" s="615"/>
      <c r="U9" s="615"/>
      <c r="V9" s="615"/>
      <c r="W9" s="615"/>
      <c r="X9" s="615"/>
      <c r="Y9" s="616"/>
      <c r="Z9" s="617">
        <v>0.3</v>
      </c>
      <c r="AA9" s="617"/>
      <c r="AB9" s="617"/>
      <c r="AC9" s="617"/>
      <c r="AD9" s="618">
        <v>98936</v>
      </c>
      <c r="AE9" s="618"/>
      <c r="AF9" s="618"/>
      <c r="AG9" s="618"/>
      <c r="AH9" s="618"/>
      <c r="AI9" s="618"/>
      <c r="AJ9" s="618"/>
      <c r="AK9" s="618"/>
      <c r="AL9" s="623">
        <v>0.5</v>
      </c>
      <c r="AM9" s="624"/>
      <c r="AN9" s="624"/>
      <c r="AO9" s="625"/>
      <c r="AP9" s="620" t="s">
        <v>550</v>
      </c>
      <c r="AQ9" s="621"/>
      <c r="AR9" s="621"/>
      <c r="AS9" s="621"/>
      <c r="AT9" s="621"/>
      <c r="AU9" s="621"/>
      <c r="AV9" s="621"/>
      <c r="AW9" s="621"/>
      <c r="AX9" s="621"/>
      <c r="AY9" s="621"/>
      <c r="AZ9" s="621"/>
      <c r="BA9" s="621"/>
      <c r="BB9" s="621"/>
      <c r="BC9" s="621"/>
      <c r="BD9" s="621"/>
      <c r="BE9" s="621"/>
      <c r="BF9" s="622"/>
      <c r="BG9" s="614">
        <v>3209029</v>
      </c>
      <c r="BH9" s="615"/>
      <c r="BI9" s="615"/>
      <c r="BJ9" s="615"/>
      <c r="BK9" s="615"/>
      <c r="BL9" s="615"/>
      <c r="BM9" s="615"/>
      <c r="BN9" s="616"/>
      <c r="BO9" s="617">
        <v>23.7</v>
      </c>
      <c r="BP9" s="617"/>
      <c r="BQ9" s="617"/>
      <c r="BR9" s="617"/>
      <c r="BS9" s="618" t="s">
        <v>452</v>
      </c>
      <c r="BT9" s="618"/>
      <c r="BU9" s="618"/>
      <c r="BV9" s="618"/>
      <c r="BW9" s="618"/>
      <c r="BX9" s="618"/>
      <c r="BY9" s="618"/>
      <c r="BZ9" s="618"/>
      <c r="CA9" s="618"/>
      <c r="CB9" s="619"/>
      <c r="CD9" s="632" t="s">
        <v>283</v>
      </c>
      <c r="CE9" s="633"/>
      <c r="CF9" s="633"/>
      <c r="CG9" s="633"/>
      <c r="CH9" s="633"/>
      <c r="CI9" s="633"/>
      <c r="CJ9" s="633"/>
      <c r="CK9" s="633"/>
      <c r="CL9" s="633"/>
      <c r="CM9" s="633"/>
      <c r="CN9" s="633"/>
      <c r="CO9" s="633"/>
      <c r="CP9" s="633"/>
      <c r="CQ9" s="634"/>
      <c r="CR9" s="614">
        <v>4208352</v>
      </c>
      <c r="CS9" s="615"/>
      <c r="CT9" s="615"/>
      <c r="CU9" s="615"/>
      <c r="CV9" s="615"/>
      <c r="CW9" s="615"/>
      <c r="CX9" s="615"/>
      <c r="CY9" s="616"/>
      <c r="CZ9" s="617">
        <v>11.6</v>
      </c>
      <c r="DA9" s="617"/>
      <c r="DB9" s="617"/>
      <c r="DC9" s="617"/>
      <c r="DD9" s="630">
        <v>673765</v>
      </c>
      <c r="DE9" s="615"/>
      <c r="DF9" s="615"/>
      <c r="DG9" s="615"/>
      <c r="DH9" s="615"/>
      <c r="DI9" s="615"/>
      <c r="DJ9" s="615"/>
      <c r="DK9" s="615"/>
      <c r="DL9" s="615"/>
      <c r="DM9" s="615"/>
      <c r="DN9" s="615"/>
      <c r="DO9" s="615"/>
      <c r="DP9" s="616"/>
      <c r="DQ9" s="630">
        <v>2774514</v>
      </c>
      <c r="DR9" s="615"/>
      <c r="DS9" s="615"/>
      <c r="DT9" s="615"/>
      <c r="DU9" s="615"/>
      <c r="DV9" s="615"/>
      <c r="DW9" s="615"/>
      <c r="DX9" s="615"/>
      <c r="DY9" s="615"/>
      <c r="DZ9" s="615"/>
      <c r="EA9" s="615"/>
      <c r="EB9" s="615"/>
      <c r="EC9" s="631"/>
    </row>
    <row r="10" spans="2:143" ht="11.25" customHeight="1" x14ac:dyDescent="0.15">
      <c r="B10" s="620" t="s">
        <v>549</v>
      </c>
      <c r="C10" s="621"/>
      <c r="D10" s="621"/>
      <c r="E10" s="621"/>
      <c r="F10" s="621"/>
      <c r="G10" s="621"/>
      <c r="H10" s="621"/>
      <c r="I10" s="621"/>
      <c r="J10" s="621"/>
      <c r="K10" s="621"/>
      <c r="L10" s="621"/>
      <c r="M10" s="621"/>
      <c r="N10" s="621"/>
      <c r="O10" s="621"/>
      <c r="P10" s="621"/>
      <c r="Q10" s="622"/>
      <c r="R10" s="614" t="s">
        <v>451</v>
      </c>
      <c r="S10" s="615"/>
      <c r="T10" s="615"/>
      <c r="U10" s="615"/>
      <c r="V10" s="615"/>
      <c r="W10" s="615"/>
      <c r="X10" s="615"/>
      <c r="Y10" s="616"/>
      <c r="Z10" s="617" t="s">
        <v>452</v>
      </c>
      <c r="AA10" s="617"/>
      <c r="AB10" s="617"/>
      <c r="AC10" s="617"/>
      <c r="AD10" s="618" t="s">
        <v>452</v>
      </c>
      <c r="AE10" s="618"/>
      <c r="AF10" s="618"/>
      <c r="AG10" s="618"/>
      <c r="AH10" s="618"/>
      <c r="AI10" s="618"/>
      <c r="AJ10" s="618"/>
      <c r="AK10" s="618"/>
      <c r="AL10" s="623" t="s">
        <v>452</v>
      </c>
      <c r="AM10" s="624"/>
      <c r="AN10" s="624"/>
      <c r="AO10" s="625"/>
      <c r="AP10" s="620" t="s">
        <v>548</v>
      </c>
      <c r="AQ10" s="621"/>
      <c r="AR10" s="621"/>
      <c r="AS10" s="621"/>
      <c r="AT10" s="621"/>
      <c r="AU10" s="621"/>
      <c r="AV10" s="621"/>
      <c r="AW10" s="621"/>
      <c r="AX10" s="621"/>
      <c r="AY10" s="621"/>
      <c r="AZ10" s="621"/>
      <c r="BA10" s="621"/>
      <c r="BB10" s="621"/>
      <c r="BC10" s="621"/>
      <c r="BD10" s="621"/>
      <c r="BE10" s="621"/>
      <c r="BF10" s="622"/>
      <c r="BG10" s="614">
        <v>226339</v>
      </c>
      <c r="BH10" s="615"/>
      <c r="BI10" s="615"/>
      <c r="BJ10" s="615"/>
      <c r="BK10" s="615"/>
      <c r="BL10" s="615"/>
      <c r="BM10" s="615"/>
      <c r="BN10" s="616"/>
      <c r="BO10" s="617">
        <v>1.7</v>
      </c>
      <c r="BP10" s="617"/>
      <c r="BQ10" s="617"/>
      <c r="BR10" s="617"/>
      <c r="BS10" s="618">
        <v>37057</v>
      </c>
      <c r="BT10" s="618"/>
      <c r="BU10" s="618"/>
      <c r="BV10" s="618"/>
      <c r="BW10" s="618"/>
      <c r="BX10" s="618"/>
      <c r="BY10" s="618"/>
      <c r="BZ10" s="618"/>
      <c r="CA10" s="618"/>
      <c r="CB10" s="619"/>
      <c r="CD10" s="632" t="s">
        <v>42</v>
      </c>
      <c r="CE10" s="633"/>
      <c r="CF10" s="633"/>
      <c r="CG10" s="633"/>
      <c r="CH10" s="633"/>
      <c r="CI10" s="633"/>
      <c r="CJ10" s="633"/>
      <c r="CK10" s="633"/>
      <c r="CL10" s="633"/>
      <c r="CM10" s="633"/>
      <c r="CN10" s="633"/>
      <c r="CO10" s="633"/>
      <c r="CP10" s="633"/>
      <c r="CQ10" s="634"/>
      <c r="CR10" s="614">
        <v>38240</v>
      </c>
      <c r="CS10" s="615"/>
      <c r="CT10" s="615"/>
      <c r="CU10" s="615"/>
      <c r="CV10" s="615"/>
      <c r="CW10" s="615"/>
      <c r="CX10" s="615"/>
      <c r="CY10" s="616"/>
      <c r="CZ10" s="617">
        <v>0.1</v>
      </c>
      <c r="DA10" s="617"/>
      <c r="DB10" s="617"/>
      <c r="DC10" s="617"/>
      <c r="DD10" s="630" t="s">
        <v>452</v>
      </c>
      <c r="DE10" s="615"/>
      <c r="DF10" s="615"/>
      <c r="DG10" s="615"/>
      <c r="DH10" s="615"/>
      <c r="DI10" s="615"/>
      <c r="DJ10" s="615"/>
      <c r="DK10" s="615"/>
      <c r="DL10" s="615"/>
      <c r="DM10" s="615"/>
      <c r="DN10" s="615"/>
      <c r="DO10" s="615"/>
      <c r="DP10" s="616"/>
      <c r="DQ10" s="630">
        <v>29328</v>
      </c>
      <c r="DR10" s="615"/>
      <c r="DS10" s="615"/>
      <c r="DT10" s="615"/>
      <c r="DU10" s="615"/>
      <c r="DV10" s="615"/>
      <c r="DW10" s="615"/>
      <c r="DX10" s="615"/>
      <c r="DY10" s="615"/>
      <c r="DZ10" s="615"/>
      <c r="EA10" s="615"/>
      <c r="EB10" s="615"/>
      <c r="EC10" s="631"/>
    </row>
    <row r="11" spans="2:143" ht="11.25" customHeight="1" x14ac:dyDescent="0.15">
      <c r="B11" s="620" t="s">
        <v>99</v>
      </c>
      <c r="C11" s="621"/>
      <c r="D11" s="621"/>
      <c r="E11" s="621"/>
      <c r="F11" s="621"/>
      <c r="G11" s="621"/>
      <c r="H11" s="621"/>
      <c r="I11" s="621"/>
      <c r="J11" s="621"/>
      <c r="K11" s="621"/>
      <c r="L11" s="621"/>
      <c r="M11" s="621"/>
      <c r="N11" s="621"/>
      <c r="O11" s="621"/>
      <c r="P11" s="621"/>
      <c r="Q11" s="622"/>
      <c r="R11" s="614">
        <v>1630238</v>
      </c>
      <c r="S11" s="615"/>
      <c r="T11" s="615"/>
      <c r="U11" s="615"/>
      <c r="V11" s="615"/>
      <c r="W11" s="615"/>
      <c r="X11" s="615"/>
      <c r="Y11" s="616"/>
      <c r="Z11" s="623">
        <v>4.3</v>
      </c>
      <c r="AA11" s="624"/>
      <c r="AB11" s="624"/>
      <c r="AC11" s="635"/>
      <c r="AD11" s="630">
        <v>1630238</v>
      </c>
      <c r="AE11" s="615"/>
      <c r="AF11" s="615"/>
      <c r="AG11" s="615"/>
      <c r="AH11" s="615"/>
      <c r="AI11" s="615"/>
      <c r="AJ11" s="615"/>
      <c r="AK11" s="616"/>
      <c r="AL11" s="623">
        <v>7.9</v>
      </c>
      <c r="AM11" s="624"/>
      <c r="AN11" s="624"/>
      <c r="AO11" s="625"/>
      <c r="AP11" s="620" t="s">
        <v>547</v>
      </c>
      <c r="AQ11" s="621"/>
      <c r="AR11" s="621"/>
      <c r="AS11" s="621"/>
      <c r="AT11" s="621"/>
      <c r="AU11" s="621"/>
      <c r="AV11" s="621"/>
      <c r="AW11" s="621"/>
      <c r="AX11" s="621"/>
      <c r="AY11" s="621"/>
      <c r="AZ11" s="621"/>
      <c r="BA11" s="621"/>
      <c r="BB11" s="621"/>
      <c r="BC11" s="621"/>
      <c r="BD11" s="621"/>
      <c r="BE11" s="621"/>
      <c r="BF11" s="622"/>
      <c r="BG11" s="614">
        <v>1586058</v>
      </c>
      <c r="BH11" s="615"/>
      <c r="BI11" s="615"/>
      <c r="BJ11" s="615"/>
      <c r="BK11" s="615"/>
      <c r="BL11" s="615"/>
      <c r="BM11" s="615"/>
      <c r="BN11" s="616"/>
      <c r="BO11" s="617">
        <v>11.7</v>
      </c>
      <c r="BP11" s="617"/>
      <c r="BQ11" s="617"/>
      <c r="BR11" s="617"/>
      <c r="BS11" s="618">
        <v>452042</v>
      </c>
      <c r="BT11" s="618"/>
      <c r="BU11" s="618"/>
      <c r="BV11" s="618"/>
      <c r="BW11" s="618"/>
      <c r="BX11" s="618"/>
      <c r="BY11" s="618"/>
      <c r="BZ11" s="618"/>
      <c r="CA11" s="618"/>
      <c r="CB11" s="619"/>
      <c r="CD11" s="632" t="s">
        <v>287</v>
      </c>
      <c r="CE11" s="633"/>
      <c r="CF11" s="633"/>
      <c r="CG11" s="633"/>
      <c r="CH11" s="633"/>
      <c r="CI11" s="633"/>
      <c r="CJ11" s="633"/>
      <c r="CK11" s="633"/>
      <c r="CL11" s="633"/>
      <c r="CM11" s="633"/>
      <c r="CN11" s="633"/>
      <c r="CO11" s="633"/>
      <c r="CP11" s="633"/>
      <c r="CQ11" s="634"/>
      <c r="CR11" s="614">
        <v>1232595</v>
      </c>
      <c r="CS11" s="615"/>
      <c r="CT11" s="615"/>
      <c r="CU11" s="615"/>
      <c r="CV11" s="615"/>
      <c r="CW11" s="615"/>
      <c r="CX11" s="615"/>
      <c r="CY11" s="616"/>
      <c r="CZ11" s="617">
        <v>3.4</v>
      </c>
      <c r="DA11" s="617"/>
      <c r="DB11" s="617"/>
      <c r="DC11" s="617"/>
      <c r="DD11" s="630">
        <v>343939</v>
      </c>
      <c r="DE11" s="615"/>
      <c r="DF11" s="615"/>
      <c r="DG11" s="615"/>
      <c r="DH11" s="615"/>
      <c r="DI11" s="615"/>
      <c r="DJ11" s="615"/>
      <c r="DK11" s="615"/>
      <c r="DL11" s="615"/>
      <c r="DM11" s="615"/>
      <c r="DN11" s="615"/>
      <c r="DO11" s="615"/>
      <c r="DP11" s="616"/>
      <c r="DQ11" s="630">
        <v>680285</v>
      </c>
      <c r="DR11" s="615"/>
      <c r="DS11" s="615"/>
      <c r="DT11" s="615"/>
      <c r="DU11" s="615"/>
      <c r="DV11" s="615"/>
      <c r="DW11" s="615"/>
      <c r="DX11" s="615"/>
      <c r="DY11" s="615"/>
      <c r="DZ11" s="615"/>
      <c r="EA11" s="615"/>
      <c r="EB11" s="615"/>
      <c r="EC11" s="631"/>
    </row>
    <row r="12" spans="2:143" ht="11.25" customHeight="1" x14ac:dyDescent="0.15">
      <c r="B12" s="620" t="s">
        <v>131</v>
      </c>
      <c r="C12" s="621"/>
      <c r="D12" s="621"/>
      <c r="E12" s="621"/>
      <c r="F12" s="621"/>
      <c r="G12" s="621"/>
      <c r="H12" s="621"/>
      <c r="I12" s="621"/>
      <c r="J12" s="621"/>
      <c r="K12" s="621"/>
      <c r="L12" s="621"/>
      <c r="M12" s="621"/>
      <c r="N12" s="621"/>
      <c r="O12" s="621"/>
      <c r="P12" s="621"/>
      <c r="Q12" s="622"/>
      <c r="R12" s="614">
        <v>22070</v>
      </c>
      <c r="S12" s="615"/>
      <c r="T12" s="615"/>
      <c r="U12" s="615"/>
      <c r="V12" s="615"/>
      <c r="W12" s="615"/>
      <c r="X12" s="615"/>
      <c r="Y12" s="616"/>
      <c r="Z12" s="617">
        <v>0.1</v>
      </c>
      <c r="AA12" s="617"/>
      <c r="AB12" s="617"/>
      <c r="AC12" s="617"/>
      <c r="AD12" s="618">
        <v>22070</v>
      </c>
      <c r="AE12" s="618"/>
      <c r="AF12" s="618"/>
      <c r="AG12" s="618"/>
      <c r="AH12" s="618"/>
      <c r="AI12" s="618"/>
      <c r="AJ12" s="618"/>
      <c r="AK12" s="618"/>
      <c r="AL12" s="623">
        <v>0.1</v>
      </c>
      <c r="AM12" s="624"/>
      <c r="AN12" s="624"/>
      <c r="AO12" s="625"/>
      <c r="AP12" s="620" t="s">
        <v>546</v>
      </c>
      <c r="AQ12" s="621"/>
      <c r="AR12" s="621"/>
      <c r="AS12" s="621"/>
      <c r="AT12" s="621"/>
      <c r="AU12" s="621"/>
      <c r="AV12" s="621"/>
      <c r="AW12" s="621"/>
      <c r="AX12" s="621"/>
      <c r="AY12" s="621"/>
      <c r="AZ12" s="621"/>
      <c r="BA12" s="621"/>
      <c r="BB12" s="621"/>
      <c r="BC12" s="621"/>
      <c r="BD12" s="621"/>
      <c r="BE12" s="621"/>
      <c r="BF12" s="622"/>
      <c r="BG12" s="614">
        <v>7672054</v>
      </c>
      <c r="BH12" s="615"/>
      <c r="BI12" s="615"/>
      <c r="BJ12" s="615"/>
      <c r="BK12" s="615"/>
      <c r="BL12" s="615"/>
      <c r="BM12" s="615"/>
      <c r="BN12" s="616"/>
      <c r="BO12" s="617">
        <v>56.7</v>
      </c>
      <c r="BP12" s="617"/>
      <c r="BQ12" s="617"/>
      <c r="BR12" s="617"/>
      <c r="BS12" s="618" t="s">
        <v>452</v>
      </c>
      <c r="BT12" s="618"/>
      <c r="BU12" s="618"/>
      <c r="BV12" s="618"/>
      <c r="BW12" s="618"/>
      <c r="BX12" s="618"/>
      <c r="BY12" s="618"/>
      <c r="BZ12" s="618"/>
      <c r="CA12" s="618"/>
      <c r="CB12" s="619"/>
      <c r="CD12" s="632" t="s">
        <v>86</v>
      </c>
      <c r="CE12" s="633"/>
      <c r="CF12" s="633"/>
      <c r="CG12" s="633"/>
      <c r="CH12" s="633"/>
      <c r="CI12" s="633"/>
      <c r="CJ12" s="633"/>
      <c r="CK12" s="633"/>
      <c r="CL12" s="633"/>
      <c r="CM12" s="633"/>
      <c r="CN12" s="633"/>
      <c r="CO12" s="633"/>
      <c r="CP12" s="633"/>
      <c r="CQ12" s="634"/>
      <c r="CR12" s="614">
        <v>513885</v>
      </c>
      <c r="CS12" s="615"/>
      <c r="CT12" s="615"/>
      <c r="CU12" s="615"/>
      <c r="CV12" s="615"/>
      <c r="CW12" s="615"/>
      <c r="CX12" s="615"/>
      <c r="CY12" s="616"/>
      <c r="CZ12" s="617">
        <v>1.4</v>
      </c>
      <c r="DA12" s="617"/>
      <c r="DB12" s="617"/>
      <c r="DC12" s="617"/>
      <c r="DD12" s="630">
        <v>10541</v>
      </c>
      <c r="DE12" s="615"/>
      <c r="DF12" s="615"/>
      <c r="DG12" s="615"/>
      <c r="DH12" s="615"/>
      <c r="DI12" s="615"/>
      <c r="DJ12" s="615"/>
      <c r="DK12" s="615"/>
      <c r="DL12" s="615"/>
      <c r="DM12" s="615"/>
      <c r="DN12" s="615"/>
      <c r="DO12" s="615"/>
      <c r="DP12" s="616"/>
      <c r="DQ12" s="630">
        <v>457993</v>
      </c>
      <c r="DR12" s="615"/>
      <c r="DS12" s="615"/>
      <c r="DT12" s="615"/>
      <c r="DU12" s="615"/>
      <c r="DV12" s="615"/>
      <c r="DW12" s="615"/>
      <c r="DX12" s="615"/>
      <c r="DY12" s="615"/>
      <c r="DZ12" s="615"/>
      <c r="EA12" s="615"/>
      <c r="EB12" s="615"/>
      <c r="EC12" s="631"/>
    </row>
    <row r="13" spans="2:143" ht="11.25" customHeight="1" x14ac:dyDescent="0.15">
      <c r="B13" s="620" t="s">
        <v>288</v>
      </c>
      <c r="C13" s="621"/>
      <c r="D13" s="621"/>
      <c r="E13" s="621"/>
      <c r="F13" s="621"/>
      <c r="G13" s="621"/>
      <c r="H13" s="621"/>
      <c r="I13" s="621"/>
      <c r="J13" s="621"/>
      <c r="K13" s="621"/>
      <c r="L13" s="621"/>
      <c r="M13" s="621"/>
      <c r="N13" s="621"/>
      <c r="O13" s="621"/>
      <c r="P13" s="621"/>
      <c r="Q13" s="622"/>
      <c r="R13" s="614" t="s">
        <v>452</v>
      </c>
      <c r="S13" s="615"/>
      <c r="T13" s="615"/>
      <c r="U13" s="615"/>
      <c r="V13" s="615"/>
      <c r="W13" s="615"/>
      <c r="X13" s="615"/>
      <c r="Y13" s="616"/>
      <c r="Z13" s="617" t="s">
        <v>452</v>
      </c>
      <c r="AA13" s="617"/>
      <c r="AB13" s="617"/>
      <c r="AC13" s="617"/>
      <c r="AD13" s="618" t="s">
        <v>452</v>
      </c>
      <c r="AE13" s="618"/>
      <c r="AF13" s="618"/>
      <c r="AG13" s="618"/>
      <c r="AH13" s="618"/>
      <c r="AI13" s="618"/>
      <c r="AJ13" s="618"/>
      <c r="AK13" s="618"/>
      <c r="AL13" s="623" t="s">
        <v>452</v>
      </c>
      <c r="AM13" s="624"/>
      <c r="AN13" s="624"/>
      <c r="AO13" s="625"/>
      <c r="AP13" s="620" t="s">
        <v>545</v>
      </c>
      <c r="AQ13" s="621"/>
      <c r="AR13" s="621"/>
      <c r="AS13" s="621"/>
      <c r="AT13" s="621"/>
      <c r="AU13" s="621"/>
      <c r="AV13" s="621"/>
      <c r="AW13" s="621"/>
      <c r="AX13" s="621"/>
      <c r="AY13" s="621"/>
      <c r="AZ13" s="621"/>
      <c r="BA13" s="621"/>
      <c r="BB13" s="621"/>
      <c r="BC13" s="621"/>
      <c r="BD13" s="621"/>
      <c r="BE13" s="621"/>
      <c r="BF13" s="622"/>
      <c r="BG13" s="614">
        <v>7637852</v>
      </c>
      <c r="BH13" s="615"/>
      <c r="BI13" s="615"/>
      <c r="BJ13" s="615"/>
      <c r="BK13" s="615"/>
      <c r="BL13" s="615"/>
      <c r="BM13" s="615"/>
      <c r="BN13" s="616"/>
      <c r="BO13" s="617">
        <v>56.4</v>
      </c>
      <c r="BP13" s="617"/>
      <c r="BQ13" s="617"/>
      <c r="BR13" s="617"/>
      <c r="BS13" s="618" t="s">
        <v>452</v>
      </c>
      <c r="BT13" s="618"/>
      <c r="BU13" s="618"/>
      <c r="BV13" s="618"/>
      <c r="BW13" s="618"/>
      <c r="BX13" s="618"/>
      <c r="BY13" s="618"/>
      <c r="BZ13" s="618"/>
      <c r="CA13" s="618"/>
      <c r="CB13" s="619"/>
      <c r="CD13" s="632" t="s">
        <v>290</v>
      </c>
      <c r="CE13" s="633"/>
      <c r="CF13" s="633"/>
      <c r="CG13" s="633"/>
      <c r="CH13" s="633"/>
      <c r="CI13" s="633"/>
      <c r="CJ13" s="633"/>
      <c r="CK13" s="633"/>
      <c r="CL13" s="633"/>
      <c r="CM13" s="633"/>
      <c r="CN13" s="633"/>
      <c r="CO13" s="633"/>
      <c r="CP13" s="633"/>
      <c r="CQ13" s="634"/>
      <c r="CR13" s="614">
        <v>2657602</v>
      </c>
      <c r="CS13" s="615"/>
      <c r="CT13" s="615"/>
      <c r="CU13" s="615"/>
      <c r="CV13" s="615"/>
      <c r="CW13" s="615"/>
      <c r="CX13" s="615"/>
      <c r="CY13" s="616"/>
      <c r="CZ13" s="617">
        <v>7.3</v>
      </c>
      <c r="DA13" s="617"/>
      <c r="DB13" s="617"/>
      <c r="DC13" s="617"/>
      <c r="DD13" s="630">
        <v>1398217</v>
      </c>
      <c r="DE13" s="615"/>
      <c r="DF13" s="615"/>
      <c r="DG13" s="615"/>
      <c r="DH13" s="615"/>
      <c r="DI13" s="615"/>
      <c r="DJ13" s="615"/>
      <c r="DK13" s="615"/>
      <c r="DL13" s="615"/>
      <c r="DM13" s="615"/>
      <c r="DN13" s="615"/>
      <c r="DO13" s="615"/>
      <c r="DP13" s="616"/>
      <c r="DQ13" s="630">
        <v>1273533</v>
      </c>
      <c r="DR13" s="615"/>
      <c r="DS13" s="615"/>
      <c r="DT13" s="615"/>
      <c r="DU13" s="615"/>
      <c r="DV13" s="615"/>
      <c r="DW13" s="615"/>
      <c r="DX13" s="615"/>
      <c r="DY13" s="615"/>
      <c r="DZ13" s="615"/>
      <c r="EA13" s="615"/>
      <c r="EB13" s="615"/>
      <c r="EC13" s="631"/>
    </row>
    <row r="14" spans="2:143" ht="11.25" customHeight="1" x14ac:dyDescent="0.15">
      <c r="B14" s="620" t="s">
        <v>291</v>
      </c>
      <c r="C14" s="621"/>
      <c r="D14" s="621"/>
      <c r="E14" s="621"/>
      <c r="F14" s="621"/>
      <c r="G14" s="621"/>
      <c r="H14" s="621"/>
      <c r="I14" s="621"/>
      <c r="J14" s="621"/>
      <c r="K14" s="621"/>
      <c r="L14" s="621"/>
      <c r="M14" s="621"/>
      <c r="N14" s="621"/>
      <c r="O14" s="621"/>
      <c r="P14" s="621"/>
      <c r="Q14" s="622"/>
      <c r="R14" s="614" t="s">
        <v>452</v>
      </c>
      <c r="S14" s="615"/>
      <c r="T14" s="615"/>
      <c r="U14" s="615"/>
      <c r="V14" s="615"/>
      <c r="W14" s="615"/>
      <c r="X14" s="615"/>
      <c r="Y14" s="616"/>
      <c r="Z14" s="617" t="s">
        <v>452</v>
      </c>
      <c r="AA14" s="617"/>
      <c r="AB14" s="617"/>
      <c r="AC14" s="617"/>
      <c r="AD14" s="618" t="s">
        <v>452</v>
      </c>
      <c r="AE14" s="618"/>
      <c r="AF14" s="618"/>
      <c r="AG14" s="618"/>
      <c r="AH14" s="618"/>
      <c r="AI14" s="618"/>
      <c r="AJ14" s="618"/>
      <c r="AK14" s="618"/>
      <c r="AL14" s="623" t="s">
        <v>452</v>
      </c>
      <c r="AM14" s="624"/>
      <c r="AN14" s="624"/>
      <c r="AO14" s="625"/>
      <c r="AP14" s="620" t="s">
        <v>544</v>
      </c>
      <c r="AQ14" s="621"/>
      <c r="AR14" s="621"/>
      <c r="AS14" s="621"/>
      <c r="AT14" s="621"/>
      <c r="AU14" s="621"/>
      <c r="AV14" s="621"/>
      <c r="AW14" s="621"/>
      <c r="AX14" s="621"/>
      <c r="AY14" s="621"/>
      <c r="AZ14" s="621"/>
      <c r="BA14" s="621"/>
      <c r="BB14" s="621"/>
      <c r="BC14" s="621"/>
      <c r="BD14" s="621"/>
      <c r="BE14" s="621"/>
      <c r="BF14" s="622"/>
      <c r="BG14" s="614">
        <v>281753</v>
      </c>
      <c r="BH14" s="615"/>
      <c r="BI14" s="615"/>
      <c r="BJ14" s="615"/>
      <c r="BK14" s="615"/>
      <c r="BL14" s="615"/>
      <c r="BM14" s="615"/>
      <c r="BN14" s="616"/>
      <c r="BO14" s="617">
        <v>2.1</v>
      </c>
      <c r="BP14" s="617"/>
      <c r="BQ14" s="617"/>
      <c r="BR14" s="617"/>
      <c r="BS14" s="618" t="s">
        <v>452</v>
      </c>
      <c r="BT14" s="618"/>
      <c r="BU14" s="618"/>
      <c r="BV14" s="618"/>
      <c r="BW14" s="618"/>
      <c r="BX14" s="618"/>
      <c r="BY14" s="618"/>
      <c r="BZ14" s="618"/>
      <c r="CA14" s="618"/>
      <c r="CB14" s="619"/>
      <c r="CD14" s="632" t="s">
        <v>293</v>
      </c>
      <c r="CE14" s="633"/>
      <c r="CF14" s="633"/>
      <c r="CG14" s="633"/>
      <c r="CH14" s="633"/>
      <c r="CI14" s="633"/>
      <c r="CJ14" s="633"/>
      <c r="CK14" s="633"/>
      <c r="CL14" s="633"/>
      <c r="CM14" s="633"/>
      <c r="CN14" s="633"/>
      <c r="CO14" s="633"/>
      <c r="CP14" s="633"/>
      <c r="CQ14" s="634"/>
      <c r="CR14" s="614">
        <v>1157651</v>
      </c>
      <c r="CS14" s="615"/>
      <c r="CT14" s="615"/>
      <c r="CU14" s="615"/>
      <c r="CV14" s="615"/>
      <c r="CW14" s="615"/>
      <c r="CX14" s="615"/>
      <c r="CY14" s="616"/>
      <c r="CZ14" s="617">
        <v>3.2</v>
      </c>
      <c r="DA14" s="617"/>
      <c r="DB14" s="617"/>
      <c r="DC14" s="617"/>
      <c r="DD14" s="630">
        <v>143708</v>
      </c>
      <c r="DE14" s="615"/>
      <c r="DF14" s="615"/>
      <c r="DG14" s="615"/>
      <c r="DH14" s="615"/>
      <c r="DI14" s="615"/>
      <c r="DJ14" s="615"/>
      <c r="DK14" s="615"/>
      <c r="DL14" s="615"/>
      <c r="DM14" s="615"/>
      <c r="DN14" s="615"/>
      <c r="DO14" s="615"/>
      <c r="DP14" s="616"/>
      <c r="DQ14" s="630">
        <v>1016390</v>
      </c>
      <c r="DR14" s="615"/>
      <c r="DS14" s="615"/>
      <c r="DT14" s="615"/>
      <c r="DU14" s="615"/>
      <c r="DV14" s="615"/>
      <c r="DW14" s="615"/>
      <c r="DX14" s="615"/>
      <c r="DY14" s="615"/>
      <c r="DZ14" s="615"/>
      <c r="EA14" s="615"/>
      <c r="EB14" s="615"/>
      <c r="EC14" s="631"/>
    </row>
    <row r="15" spans="2:143" ht="11.25" customHeight="1" x14ac:dyDescent="0.15">
      <c r="B15" s="620" t="s">
        <v>272</v>
      </c>
      <c r="C15" s="621"/>
      <c r="D15" s="621"/>
      <c r="E15" s="621"/>
      <c r="F15" s="621"/>
      <c r="G15" s="621"/>
      <c r="H15" s="621"/>
      <c r="I15" s="621"/>
      <c r="J15" s="621"/>
      <c r="K15" s="621"/>
      <c r="L15" s="621"/>
      <c r="M15" s="621"/>
      <c r="N15" s="621"/>
      <c r="O15" s="621"/>
      <c r="P15" s="621"/>
      <c r="Q15" s="622"/>
      <c r="R15" s="614" t="s">
        <v>452</v>
      </c>
      <c r="S15" s="615"/>
      <c r="T15" s="615"/>
      <c r="U15" s="615"/>
      <c r="V15" s="615"/>
      <c r="W15" s="615"/>
      <c r="X15" s="615"/>
      <c r="Y15" s="616"/>
      <c r="Z15" s="617" t="s">
        <v>452</v>
      </c>
      <c r="AA15" s="617"/>
      <c r="AB15" s="617"/>
      <c r="AC15" s="617"/>
      <c r="AD15" s="618" t="s">
        <v>452</v>
      </c>
      <c r="AE15" s="618"/>
      <c r="AF15" s="618"/>
      <c r="AG15" s="618"/>
      <c r="AH15" s="618"/>
      <c r="AI15" s="618"/>
      <c r="AJ15" s="618"/>
      <c r="AK15" s="618"/>
      <c r="AL15" s="623" t="s">
        <v>452</v>
      </c>
      <c r="AM15" s="624"/>
      <c r="AN15" s="624"/>
      <c r="AO15" s="625"/>
      <c r="AP15" s="620" t="s">
        <v>543</v>
      </c>
      <c r="AQ15" s="621"/>
      <c r="AR15" s="621"/>
      <c r="AS15" s="621"/>
      <c r="AT15" s="621"/>
      <c r="AU15" s="621"/>
      <c r="AV15" s="621"/>
      <c r="AW15" s="621"/>
      <c r="AX15" s="621"/>
      <c r="AY15" s="621"/>
      <c r="AZ15" s="621"/>
      <c r="BA15" s="621"/>
      <c r="BB15" s="621"/>
      <c r="BC15" s="621"/>
      <c r="BD15" s="621"/>
      <c r="BE15" s="621"/>
      <c r="BF15" s="622"/>
      <c r="BG15" s="614">
        <v>434412</v>
      </c>
      <c r="BH15" s="615"/>
      <c r="BI15" s="615"/>
      <c r="BJ15" s="615"/>
      <c r="BK15" s="615"/>
      <c r="BL15" s="615"/>
      <c r="BM15" s="615"/>
      <c r="BN15" s="616"/>
      <c r="BO15" s="617">
        <v>3.2</v>
      </c>
      <c r="BP15" s="617"/>
      <c r="BQ15" s="617"/>
      <c r="BR15" s="617"/>
      <c r="BS15" s="618" t="s">
        <v>452</v>
      </c>
      <c r="BT15" s="618"/>
      <c r="BU15" s="618"/>
      <c r="BV15" s="618"/>
      <c r="BW15" s="618"/>
      <c r="BX15" s="618"/>
      <c r="BY15" s="618"/>
      <c r="BZ15" s="618"/>
      <c r="CA15" s="618"/>
      <c r="CB15" s="619"/>
      <c r="CD15" s="632" t="s">
        <v>294</v>
      </c>
      <c r="CE15" s="633"/>
      <c r="CF15" s="633"/>
      <c r="CG15" s="633"/>
      <c r="CH15" s="633"/>
      <c r="CI15" s="633"/>
      <c r="CJ15" s="633"/>
      <c r="CK15" s="633"/>
      <c r="CL15" s="633"/>
      <c r="CM15" s="633"/>
      <c r="CN15" s="633"/>
      <c r="CO15" s="633"/>
      <c r="CP15" s="633"/>
      <c r="CQ15" s="634"/>
      <c r="CR15" s="614">
        <v>3709411</v>
      </c>
      <c r="CS15" s="615"/>
      <c r="CT15" s="615"/>
      <c r="CU15" s="615"/>
      <c r="CV15" s="615"/>
      <c r="CW15" s="615"/>
      <c r="CX15" s="615"/>
      <c r="CY15" s="616"/>
      <c r="CZ15" s="617">
        <v>10.199999999999999</v>
      </c>
      <c r="DA15" s="617"/>
      <c r="DB15" s="617"/>
      <c r="DC15" s="617"/>
      <c r="DD15" s="630">
        <v>663687</v>
      </c>
      <c r="DE15" s="615"/>
      <c r="DF15" s="615"/>
      <c r="DG15" s="615"/>
      <c r="DH15" s="615"/>
      <c r="DI15" s="615"/>
      <c r="DJ15" s="615"/>
      <c r="DK15" s="615"/>
      <c r="DL15" s="615"/>
      <c r="DM15" s="615"/>
      <c r="DN15" s="615"/>
      <c r="DO15" s="615"/>
      <c r="DP15" s="616"/>
      <c r="DQ15" s="630">
        <v>2665500</v>
      </c>
      <c r="DR15" s="615"/>
      <c r="DS15" s="615"/>
      <c r="DT15" s="615"/>
      <c r="DU15" s="615"/>
      <c r="DV15" s="615"/>
      <c r="DW15" s="615"/>
      <c r="DX15" s="615"/>
      <c r="DY15" s="615"/>
      <c r="DZ15" s="615"/>
      <c r="EA15" s="615"/>
      <c r="EB15" s="615"/>
      <c r="EC15" s="631"/>
    </row>
    <row r="16" spans="2:143" ht="11.25" customHeight="1" x14ac:dyDescent="0.15">
      <c r="B16" s="620" t="s">
        <v>542</v>
      </c>
      <c r="C16" s="621"/>
      <c r="D16" s="621"/>
      <c r="E16" s="621"/>
      <c r="F16" s="621"/>
      <c r="G16" s="621"/>
      <c r="H16" s="621"/>
      <c r="I16" s="621"/>
      <c r="J16" s="621"/>
      <c r="K16" s="621"/>
      <c r="L16" s="621"/>
      <c r="M16" s="621"/>
      <c r="N16" s="621"/>
      <c r="O16" s="621"/>
      <c r="P16" s="621"/>
      <c r="Q16" s="622"/>
      <c r="R16" s="614">
        <v>14790</v>
      </c>
      <c r="S16" s="615"/>
      <c r="T16" s="615"/>
      <c r="U16" s="615"/>
      <c r="V16" s="615"/>
      <c r="W16" s="615"/>
      <c r="X16" s="615"/>
      <c r="Y16" s="616"/>
      <c r="Z16" s="617">
        <v>0</v>
      </c>
      <c r="AA16" s="617"/>
      <c r="AB16" s="617"/>
      <c r="AC16" s="617"/>
      <c r="AD16" s="618">
        <v>14790</v>
      </c>
      <c r="AE16" s="618"/>
      <c r="AF16" s="618"/>
      <c r="AG16" s="618"/>
      <c r="AH16" s="618"/>
      <c r="AI16" s="618"/>
      <c r="AJ16" s="618"/>
      <c r="AK16" s="618"/>
      <c r="AL16" s="623">
        <v>0.1</v>
      </c>
      <c r="AM16" s="624"/>
      <c r="AN16" s="624"/>
      <c r="AO16" s="625"/>
      <c r="AP16" s="620" t="s">
        <v>541</v>
      </c>
      <c r="AQ16" s="621"/>
      <c r="AR16" s="621"/>
      <c r="AS16" s="621"/>
      <c r="AT16" s="621"/>
      <c r="AU16" s="621"/>
      <c r="AV16" s="621"/>
      <c r="AW16" s="621"/>
      <c r="AX16" s="621"/>
      <c r="AY16" s="621"/>
      <c r="AZ16" s="621"/>
      <c r="BA16" s="621"/>
      <c r="BB16" s="621"/>
      <c r="BC16" s="621"/>
      <c r="BD16" s="621"/>
      <c r="BE16" s="621"/>
      <c r="BF16" s="622"/>
      <c r="BG16" s="614">
        <v>85</v>
      </c>
      <c r="BH16" s="615"/>
      <c r="BI16" s="615"/>
      <c r="BJ16" s="615"/>
      <c r="BK16" s="615"/>
      <c r="BL16" s="615"/>
      <c r="BM16" s="615"/>
      <c r="BN16" s="616"/>
      <c r="BO16" s="617">
        <v>0</v>
      </c>
      <c r="BP16" s="617"/>
      <c r="BQ16" s="617"/>
      <c r="BR16" s="617"/>
      <c r="BS16" s="618" t="s">
        <v>452</v>
      </c>
      <c r="BT16" s="618"/>
      <c r="BU16" s="618"/>
      <c r="BV16" s="618"/>
      <c r="BW16" s="618"/>
      <c r="BX16" s="618"/>
      <c r="BY16" s="618"/>
      <c r="BZ16" s="618"/>
      <c r="CA16" s="618"/>
      <c r="CB16" s="619"/>
      <c r="CD16" s="632" t="s">
        <v>295</v>
      </c>
      <c r="CE16" s="633"/>
      <c r="CF16" s="633"/>
      <c r="CG16" s="633"/>
      <c r="CH16" s="633"/>
      <c r="CI16" s="633"/>
      <c r="CJ16" s="633"/>
      <c r="CK16" s="633"/>
      <c r="CL16" s="633"/>
      <c r="CM16" s="633"/>
      <c r="CN16" s="633"/>
      <c r="CO16" s="633"/>
      <c r="CP16" s="633"/>
      <c r="CQ16" s="634"/>
      <c r="CR16" s="614">
        <v>29814</v>
      </c>
      <c r="CS16" s="615"/>
      <c r="CT16" s="615"/>
      <c r="CU16" s="615"/>
      <c r="CV16" s="615"/>
      <c r="CW16" s="615"/>
      <c r="CX16" s="615"/>
      <c r="CY16" s="616"/>
      <c r="CZ16" s="617">
        <v>0.1</v>
      </c>
      <c r="DA16" s="617"/>
      <c r="DB16" s="617"/>
      <c r="DC16" s="617"/>
      <c r="DD16" s="630" t="s">
        <v>452</v>
      </c>
      <c r="DE16" s="615"/>
      <c r="DF16" s="615"/>
      <c r="DG16" s="615"/>
      <c r="DH16" s="615"/>
      <c r="DI16" s="615"/>
      <c r="DJ16" s="615"/>
      <c r="DK16" s="615"/>
      <c r="DL16" s="615"/>
      <c r="DM16" s="615"/>
      <c r="DN16" s="615"/>
      <c r="DO16" s="615"/>
      <c r="DP16" s="616"/>
      <c r="DQ16" s="630" t="s">
        <v>451</v>
      </c>
      <c r="DR16" s="615"/>
      <c r="DS16" s="615"/>
      <c r="DT16" s="615"/>
      <c r="DU16" s="615"/>
      <c r="DV16" s="615"/>
      <c r="DW16" s="615"/>
      <c r="DX16" s="615"/>
      <c r="DY16" s="615"/>
      <c r="DZ16" s="615"/>
      <c r="EA16" s="615"/>
      <c r="EB16" s="615"/>
      <c r="EC16" s="631"/>
    </row>
    <row r="17" spans="2:133" ht="11.25" customHeight="1" x14ac:dyDescent="0.15">
      <c r="B17" s="620" t="s">
        <v>540</v>
      </c>
      <c r="C17" s="621"/>
      <c r="D17" s="621"/>
      <c r="E17" s="621"/>
      <c r="F17" s="621"/>
      <c r="G17" s="621"/>
      <c r="H17" s="621"/>
      <c r="I17" s="621"/>
      <c r="J17" s="621"/>
      <c r="K17" s="621"/>
      <c r="L17" s="621"/>
      <c r="M17" s="621"/>
      <c r="N17" s="621"/>
      <c r="O17" s="621"/>
      <c r="P17" s="621"/>
      <c r="Q17" s="622"/>
      <c r="R17" s="614">
        <v>299082</v>
      </c>
      <c r="S17" s="615"/>
      <c r="T17" s="615"/>
      <c r="U17" s="615"/>
      <c r="V17" s="615"/>
      <c r="W17" s="615"/>
      <c r="X17" s="615"/>
      <c r="Y17" s="616"/>
      <c r="Z17" s="617">
        <v>0.8</v>
      </c>
      <c r="AA17" s="617"/>
      <c r="AB17" s="617"/>
      <c r="AC17" s="617"/>
      <c r="AD17" s="618">
        <v>299082</v>
      </c>
      <c r="AE17" s="618"/>
      <c r="AF17" s="618"/>
      <c r="AG17" s="618"/>
      <c r="AH17" s="618"/>
      <c r="AI17" s="618"/>
      <c r="AJ17" s="618"/>
      <c r="AK17" s="618"/>
      <c r="AL17" s="623">
        <v>1.4</v>
      </c>
      <c r="AM17" s="624"/>
      <c r="AN17" s="624"/>
      <c r="AO17" s="625"/>
      <c r="AP17" s="620" t="s">
        <v>539</v>
      </c>
      <c r="AQ17" s="621"/>
      <c r="AR17" s="621"/>
      <c r="AS17" s="621"/>
      <c r="AT17" s="621"/>
      <c r="AU17" s="621"/>
      <c r="AV17" s="621"/>
      <c r="AW17" s="621"/>
      <c r="AX17" s="621"/>
      <c r="AY17" s="621"/>
      <c r="AZ17" s="621"/>
      <c r="BA17" s="621"/>
      <c r="BB17" s="621"/>
      <c r="BC17" s="621"/>
      <c r="BD17" s="621"/>
      <c r="BE17" s="621"/>
      <c r="BF17" s="622"/>
      <c r="BG17" s="614" t="s">
        <v>538</v>
      </c>
      <c r="BH17" s="615"/>
      <c r="BI17" s="615"/>
      <c r="BJ17" s="615"/>
      <c r="BK17" s="615"/>
      <c r="BL17" s="615"/>
      <c r="BM17" s="615"/>
      <c r="BN17" s="616"/>
      <c r="BO17" s="617" t="s">
        <v>452</v>
      </c>
      <c r="BP17" s="617"/>
      <c r="BQ17" s="617"/>
      <c r="BR17" s="617"/>
      <c r="BS17" s="618" t="s">
        <v>452</v>
      </c>
      <c r="BT17" s="618"/>
      <c r="BU17" s="618"/>
      <c r="BV17" s="618"/>
      <c r="BW17" s="618"/>
      <c r="BX17" s="618"/>
      <c r="BY17" s="618"/>
      <c r="BZ17" s="618"/>
      <c r="CA17" s="618"/>
      <c r="CB17" s="619"/>
      <c r="CD17" s="632" t="s">
        <v>297</v>
      </c>
      <c r="CE17" s="633"/>
      <c r="CF17" s="633"/>
      <c r="CG17" s="633"/>
      <c r="CH17" s="633"/>
      <c r="CI17" s="633"/>
      <c r="CJ17" s="633"/>
      <c r="CK17" s="633"/>
      <c r="CL17" s="633"/>
      <c r="CM17" s="633"/>
      <c r="CN17" s="633"/>
      <c r="CO17" s="633"/>
      <c r="CP17" s="633"/>
      <c r="CQ17" s="634"/>
      <c r="CR17" s="614">
        <v>3273311</v>
      </c>
      <c r="CS17" s="615"/>
      <c r="CT17" s="615"/>
      <c r="CU17" s="615"/>
      <c r="CV17" s="615"/>
      <c r="CW17" s="615"/>
      <c r="CX17" s="615"/>
      <c r="CY17" s="616"/>
      <c r="CZ17" s="617">
        <v>9</v>
      </c>
      <c r="DA17" s="617"/>
      <c r="DB17" s="617"/>
      <c r="DC17" s="617"/>
      <c r="DD17" s="630" t="s">
        <v>451</v>
      </c>
      <c r="DE17" s="615"/>
      <c r="DF17" s="615"/>
      <c r="DG17" s="615"/>
      <c r="DH17" s="615"/>
      <c r="DI17" s="615"/>
      <c r="DJ17" s="615"/>
      <c r="DK17" s="615"/>
      <c r="DL17" s="615"/>
      <c r="DM17" s="615"/>
      <c r="DN17" s="615"/>
      <c r="DO17" s="615"/>
      <c r="DP17" s="616"/>
      <c r="DQ17" s="630">
        <v>3186855</v>
      </c>
      <c r="DR17" s="615"/>
      <c r="DS17" s="615"/>
      <c r="DT17" s="615"/>
      <c r="DU17" s="615"/>
      <c r="DV17" s="615"/>
      <c r="DW17" s="615"/>
      <c r="DX17" s="615"/>
      <c r="DY17" s="615"/>
      <c r="DZ17" s="615"/>
      <c r="EA17" s="615"/>
      <c r="EB17" s="615"/>
      <c r="EC17" s="631"/>
    </row>
    <row r="18" spans="2:133" ht="11.25" customHeight="1" x14ac:dyDescent="0.15">
      <c r="B18" s="620" t="s">
        <v>537</v>
      </c>
      <c r="C18" s="621"/>
      <c r="D18" s="621"/>
      <c r="E18" s="621"/>
      <c r="F18" s="621"/>
      <c r="G18" s="621"/>
      <c r="H18" s="621"/>
      <c r="I18" s="621"/>
      <c r="J18" s="621"/>
      <c r="K18" s="621"/>
      <c r="L18" s="621"/>
      <c r="M18" s="621"/>
      <c r="N18" s="621"/>
      <c r="O18" s="621"/>
      <c r="P18" s="621"/>
      <c r="Q18" s="622"/>
      <c r="R18" s="614">
        <v>135243</v>
      </c>
      <c r="S18" s="615"/>
      <c r="T18" s="615"/>
      <c r="U18" s="615"/>
      <c r="V18" s="615"/>
      <c r="W18" s="615"/>
      <c r="X18" s="615"/>
      <c r="Y18" s="616"/>
      <c r="Z18" s="617">
        <v>0.4</v>
      </c>
      <c r="AA18" s="617"/>
      <c r="AB18" s="617"/>
      <c r="AC18" s="617"/>
      <c r="AD18" s="618">
        <v>135243</v>
      </c>
      <c r="AE18" s="618"/>
      <c r="AF18" s="618"/>
      <c r="AG18" s="618"/>
      <c r="AH18" s="618"/>
      <c r="AI18" s="618"/>
      <c r="AJ18" s="618"/>
      <c r="AK18" s="618"/>
      <c r="AL18" s="623">
        <v>0.69999998807907104</v>
      </c>
      <c r="AM18" s="624"/>
      <c r="AN18" s="624"/>
      <c r="AO18" s="625"/>
      <c r="AP18" s="620" t="s">
        <v>536</v>
      </c>
      <c r="AQ18" s="621"/>
      <c r="AR18" s="621"/>
      <c r="AS18" s="621"/>
      <c r="AT18" s="621"/>
      <c r="AU18" s="621"/>
      <c r="AV18" s="621"/>
      <c r="AW18" s="621"/>
      <c r="AX18" s="621"/>
      <c r="AY18" s="621"/>
      <c r="AZ18" s="621"/>
      <c r="BA18" s="621"/>
      <c r="BB18" s="621"/>
      <c r="BC18" s="621"/>
      <c r="BD18" s="621"/>
      <c r="BE18" s="621"/>
      <c r="BF18" s="622"/>
      <c r="BG18" s="614" t="s">
        <v>452</v>
      </c>
      <c r="BH18" s="615"/>
      <c r="BI18" s="615"/>
      <c r="BJ18" s="615"/>
      <c r="BK18" s="615"/>
      <c r="BL18" s="615"/>
      <c r="BM18" s="615"/>
      <c r="BN18" s="616"/>
      <c r="BO18" s="617" t="s">
        <v>452</v>
      </c>
      <c r="BP18" s="617"/>
      <c r="BQ18" s="617"/>
      <c r="BR18" s="617"/>
      <c r="BS18" s="618" t="s">
        <v>452</v>
      </c>
      <c r="BT18" s="618"/>
      <c r="BU18" s="618"/>
      <c r="BV18" s="618"/>
      <c r="BW18" s="618"/>
      <c r="BX18" s="618"/>
      <c r="BY18" s="618"/>
      <c r="BZ18" s="618"/>
      <c r="CA18" s="618"/>
      <c r="CB18" s="619"/>
      <c r="CD18" s="632" t="s">
        <v>535</v>
      </c>
      <c r="CE18" s="633"/>
      <c r="CF18" s="633"/>
      <c r="CG18" s="633"/>
      <c r="CH18" s="633"/>
      <c r="CI18" s="633"/>
      <c r="CJ18" s="633"/>
      <c r="CK18" s="633"/>
      <c r="CL18" s="633"/>
      <c r="CM18" s="633"/>
      <c r="CN18" s="633"/>
      <c r="CO18" s="633"/>
      <c r="CP18" s="633"/>
      <c r="CQ18" s="634"/>
      <c r="CR18" s="614" t="s">
        <v>452</v>
      </c>
      <c r="CS18" s="615"/>
      <c r="CT18" s="615"/>
      <c r="CU18" s="615"/>
      <c r="CV18" s="615"/>
      <c r="CW18" s="615"/>
      <c r="CX18" s="615"/>
      <c r="CY18" s="616"/>
      <c r="CZ18" s="617" t="s">
        <v>452</v>
      </c>
      <c r="DA18" s="617"/>
      <c r="DB18" s="617"/>
      <c r="DC18" s="617"/>
      <c r="DD18" s="630" t="s">
        <v>452</v>
      </c>
      <c r="DE18" s="615"/>
      <c r="DF18" s="615"/>
      <c r="DG18" s="615"/>
      <c r="DH18" s="615"/>
      <c r="DI18" s="615"/>
      <c r="DJ18" s="615"/>
      <c r="DK18" s="615"/>
      <c r="DL18" s="615"/>
      <c r="DM18" s="615"/>
      <c r="DN18" s="615"/>
      <c r="DO18" s="615"/>
      <c r="DP18" s="616"/>
      <c r="DQ18" s="630" t="s">
        <v>452</v>
      </c>
      <c r="DR18" s="615"/>
      <c r="DS18" s="615"/>
      <c r="DT18" s="615"/>
      <c r="DU18" s="615"/>
      <c r="DV18" s="615"/>
      <c r="DW18" s="615"/>
      <c r="DX18" s="615"/>
      <c r="DY18" s="615"/>
      <c r="DZ18" s="615"/>
      <c r="EA18" s="615"/>
      <c r="EB18" s="615"/>
      <c r="EC18" s="631"/>
    </row>
    <row r="19" spans="2:133" ht="11.25" customHeight="1" x14ac:dyDescent="0.15">
      <c r="B19" s="620" t="s">
        <v>534</v>
      </c>
      <c r="C19" s="621"/>
      <c r="D19" s="621"/>
      <c r="E19" s="621"/>
      <c r="F19" s="621"/>
      <c r="G19" s="621"/>
      <c r="H19" s="621"/>
      <c r="I19" s="621"/>
      <c r="J19" s="621"/>
      <c r="K19" s="621"/>
      <c r="L19" s="621"/>
      <c r="M19" s="621"/>
      <c r="N19" s="621"/>
      <c r="O19" s="621"/>
      <c r="P19" s="621"/>
      <c r="Q19" s="622"/>
      <c r="R19" s="614">
        <v>45697</v>
      </c>
      <c r="S19" s="615"/>
      <c r="T19" s="615"/>
      <c r="U19" s="615"/>
      <c r="V19" s="615"/>
      <c r="W19" s="615"/>
      <c r="X19" s="615"/>
      <c r="Y19" s="616"/>
      <c r="Z19" s="617">
        <v>0.1</v>
      </c>
      <c r="AA19" s="617"/>
      <c r="AB19" s="617"/>
      <c r="AC19" s="617"/>
      <c r="AD19" s="618">
        <v>45697</v>
      </c>
      <c r="AE19" s="618"/>
      <c r="AF19" s="618"/>
      <c r="AG19" s="618"/>
      <c r="AH19" s="618"/>
      <c r="AI19" s="618"/>
      <c r="AJ19" s="618"/>
      <c r="AK19" s="618"/>
      <c r="AL19" s="623">
        <v>0.2</v>
      </c>
      <c r="AM19" s="624"/>
      <c r="AN19" s="624"/>
      <c r="AO19" s="625"/>
      <c r="AP19" s="620" t="s">
        <v>228</v>
      </c>
      <c r="AQ19" s="621"/>
      <c r="AR19" s="621"/>
      <c r="AS19" s="621"/>
      <c r="AT19" s="621"/>
      <c r="AU19" s="621"/>
      <c r="AV19" s="621"/>
      <c r="AW19" s="621"/>
      <c r="AX19" s="621"/>
      <c r="AY19" s="621"/>
      <c r="AZ19" s="621"/>
      <c r="BA19" s="621"/>
      <c r="BB19" s="621"/>
      <c r="BC19" s="621"/>
      <c r="BD19" s="621"/>
      <c r="BE19" s="621"/>
      <c r="BF19" s="622"/>
      <c r="BG19" s="614">
        <v>1041</v>
      </c>
      <c r="BH19" s="615"/>
      <c r="BI19" s="615"/>
      <c r="BJ19" s="615"/>
      <c r="BK19" s="615"/>
      <c r="BL19" s="615"/>
      <c r="BM19" s="615"/>
      <c r="BN19" s="616"/>
      <c r="BO19" s="617">
        <v>0</v>
      </c>
      <c r="BP19" s="617"/>
      <c r="BQ19" s="617"/>
      <c r="BR19" s="617"/>
      <c r="BS19" s="618" t="s">
        <v>533</v>
      </c>
      <c r="BT19" s="618"/>
      <c r="BU19" s="618"/>
      <c r="BV19" s="618"/>
      <c r="BW19" s="618"/>
      <c r="BX19" s="618"/>
      <c r="BY19" s="618"/>
      <c r="BZ19" s="618"/>
      <c r="CA19" s="618"/>
      <c r="CB19" s="619"/>
      <c r="CD19" s="632" t="s">
        <v>532</v>
      </c>
      <c r="CE19" s="633"/>
      <c r="CF19" s="633"/>
      <c r="CG19" s="633"/>
      <c r="CH19" s="633"/>
      <c r="CI19" s="633"/>
      <c r="CJ19" s="633"/>
      <c r="CK19" s="633"/>
      <c r="CL19" s="633"/>
      <c r="CM19" s="633"/>
      <c r="CN19" s="633"/>
      <c r="CO19" s="633"/>
      <c r="CP19" s="633"/>
      <c r="CQ19" s="634"/>
      <c r="CR19" s="614" t="s">
        <v>452</v>
      </c>
      <c r="CS19" s="615"/>
      <c r="CT19" s="615"/>
      <c r="CU19" s="615"/>
      <c r="CV19" s="615"/>
      <c r="CW19" s="615"/>
      <c r="CX19" s="615"/>
      <c r="CY19" s="616"/>
      <c r="CZ19" s="617" t="s">
        <v>452</v>
      </c>
      <c r="DA19" s="617"/>
      <c r="DB19" s="617"/>
      <c r="DC19" s="617"/>
      <c r="DD19" s="630" t="s">
        <v>525</v>
      </c>
      <c r="DE19" s="615"/>
      <c r="DF19" s="615"/>
      <c r="DG19" s="615"/>
      <c r="DH19" s="615"/>
      <c r="DI19" s="615"/>
      <c r="DJ19" s="615"/>
      <c r="DK19" s="615"/>
      <c r="DL19" s="615"/>
      <c r="DM19" s="615"/>
      <c r="DN19" s="615"/>
      <c r="DO19" s="615"/>
      <c r="DP19" s="616"/>
      <c r="DQ19" s="630" t="s">
        <v>451</v>
      </c>
      <c r="DR19" s="615"/>
      <c r="DS19" s="615"/>
      <c r="DT19" s="615"/>
      <c r="DU19" s="615"/>
      <c r="DV19" s="615"/>
      <c r="DW19" s="615"/>
      <c r="DX19" s="615"/>
      <c r="DY19" s="615"/>
      <c r="DZ19" s="615"/>
      <c r="EA19" s="615"/>
      <c r="EB19" s="615"/>
      <c r="EC19" s="631"/>
    </row>
    <row r="20" spans="2:133" ht="11.25" customHeight="1" x14ac:dyDescent="0.15">
      <c r="B20" s="620" t="s">
        <v>531</v>
      </c>
      <c r="C20" s="621"/>
      <c r="D20" s="621"/>
      <c r="E20" s="621"/>
      <c r="F20" s="621"/>
      <c r="G20" s="621"/>
      <c r="H20" s="621"/>
      <c r="I20" s="621"/>
      <c r="J20" s="621"/>
      <c r="K20" s="621"/>
      <c r="L20" s="621"/>
      <c r="M20" s="621"/>
      <c r="N20" s="621"/>
      <c r="O20" s="621"/>
      <c r="P20" s="621"/>
      <c r="Q20" s="622"/>
      <c r="R20" s="614">
        <v>5713</v>
      </c>
      <c r="S20" s="615"/>
      <c r="T20" s="615"/>
      <c r="U20" s="615"/>
      <c r="V20" s="615"/>
      <c r="W20" s="615"/>
      <c r="X20" s="615"/>
      <c r="Y20" s="616"/>
      <c r="Z20" s="617">
        <v>0</v>
      </c>
      <c r="AA20" s="617"/>
      <c r="AB20" s="617"/>
      <c r="AC20" s="617"/>
      <c r="AD20" s="618">
        <v>5713</v>
      </c>
      <c r="AE20" s="618"/>
      <c r="AF20" s="618"/>
      <c r="AG20" s="618"/>
      <c r="AH20" s="618"/>
      <c r="AI20" s="618"/>
      <c r="AJ20" s="618"/>
      <c r="AK20" s="618"/>
      <c r="AL20" s="623">
        <v>0</v>
      </c>
      <c r="AM20" s="624"/>
      <c r="AN20" s="624"/>
      <c r="AO20" s="625"/>
      <c r="AP20" s="620" t="s">
        <v>530</v>
      </c>
      <c r="AQ20" s="621"/>
      <c r="AR20" s="621"/>
      <c r="AS20" s="621"/>
      <c r="AT20" s="621"/>
      <c r="AU20" s="621"/>
      <c r="AV20" s="621"/>
      <c r="AW20" s="621"/>
      <c r="AX20" s="621"/>
      <c r="AY20" s="621"/>
      <c r="AZ20" s="621"/>
      <c r="BA20" s="621"/>
      <c r="BB20" s="621"/>
      <c r="BC20" s="621"/>
      <c r="BD20" s="621"/>
      <c r="BE20" s="621"/>
      <c r="BF20" s="622"/>
      <c r="BG20" s="614">
        <v>1041</v>
      </c>
      <c r="BH20" s="615"/>
      <c r="BI20" s="615"/>
      <c r="BJ20" s="615"/>
      <c r="BK20" s="615"/>
      <c r="BL20" s="615"/>
      <c r="BM20" s="615"/>
      <c r="BN20" s="616"/>
      <c r="BO20" s="617">
        <v>0</v>
      </c>
      <c r="BP20" s="617"/>
      <c r="BQ20" s="617"/>
      <c r="BR20" s="617"/>
      <c r="BS20" s="618" t="s">
        <v>452</v>
      </c>
      <c r="BT20" s="618"/>
      <c r="BU20" s="618"/>
      <c r="BV20" s="618"/>
      <c r="BW20" s="618"/>
      <c r="BX20" s="618"/>
      <c r="BY20" s="618"/>
      <c r="BZ20" s="618"/>
      <c r="CA20" s="618"/>
      <c r="CB20" s="619"/>
      <c r="CD20" s="632" t="s">
        <v>174</v>
      </c>
      <c r="CE20" s="633"/>
      <c r="CF20" s="633"/>
      <c r="CG20" s="633"/>
      <c r="CH20" s="633"/>
      <c r="CI20" s="633"/>
      <c r="CJ20" s="633"/>
      <c r="CK20" s="633"/>
      <c r="CL20" s="633"/>
      <c r="CM20" s="633"/>
      <c r="CN20" s="633"/>
      <c r="CO20" s="633"/>
      <c r="CP20" s="633"/>
      <c r="CQ20" s="634"/>
      <c r="CR20" s="614">
        <v>36266832</v>
      </c>
      <c r="CS20" s="615"/>
      <c r="CT20" s="615"/>
      <c r="CU20" s="615"/>
      <c r="CV20" s="615"/>
      <c r="CW20" s="615"/>
      <c r="CX20" s="615"/>
      <c r="CY20" s="616"/>
      <c r="CZ20" s="617">
        <v>100</v>
      </c>
      <c r="DA20" s="617"/>
      <c r="DB20" s="617"/>
      <c r="DC20" s="617"/>
      <c r="DD20" s="630">
        <v>3517069</v>
      </c>
      <c r="DE20" s="615"/>
      <c r="DF20" s="615"/>
      <c r="DG20" s="615"/>
      <c r="DH20" s="615"/>
      <c r="DI20" s="615"/>
      <c r="DJ20" s="615"/>
      <c r="DK20" s="615"/>
      <c r="DL20" s="615"/>
      <c r="DM20" s="615"/>
      <c r="DN20" s="615"/>
      <c r="DO20" s="615"/>
      <c r="DP20" s="616"/>
      <c r="DQ20" s="630">
        <v>23370350</v>
      </c>
      <c r="DR20" s="615"/>
      <c r="DS20" s="615"/>
      <c r="DT20" s="615"/>
      <c r="DU20" s="615"/>
      <c r="DV20" s="615"/>
      <c r="DW20" s="615"/>
      <c r="DX20" s="615"/>
      <c r="DY20" s="615"/>
      <c r="DZ20" s="615"/>
      <c r="EA20" s="615"/>
      <c r="EB20" s="615"/>
      <c r="EC20" s="631"/>
    </row>
    <row r="21" spans="2:133" ht="11.25" customHeight="1" x14ac:dyDescent="0.15">
      <c r="B21" s="620" t="s">
        <v>529</v>
      </c>
      <c r="C21" s="621"/>
      <c r="D21" s="621"/>
      <c r="E21" s="621"/>
      <c r="F21" s="621"/>
      <c r="G21" s="621"/>
      <c r="H21" s="621"/>
      <c r="I21" s="621"/>
      <c r="J21" s="621"/>
      <c r="K21" s="621"/>
      <c r="L21" s="621"/>
      <c r="M21" s="621"/>
      <c r="N21" s="621"/>
      <c r="O21" s="621"/>
      <c r="P21" s="621"/>
      <c r="Q21" s="622"/>
      <c r="R21" s="614">
        <v>3490</v>
      </c>
      <c r="S21" s="615"/>
      <c r="T21" s="615"/>
      <c r="U21" s="615"/>
      <c r="V21" s="615"/>
      <c r="W21" s="615"/>
      <c r="X21" s="615"/>
      <c r="Y21" s="616"/>
      <c r="Z21" s="617">
        <v>0</v>
      </c>
      <c r="AA21" s="617"/>
      <c r="AB21" s="617"/>
      <c r="AC21" s="617"/>
      <c r="AD21" s="618">
        <v>3490</v>
      </c>
      <c r="AE21" s="618"/>
      <c r="AF21" s="618"/>
      <c r="AG21" s="618"/>
      <c r="AH21" s="618"/>
      <c r="AI21" s="618"/>
      <c r="AJ21" s="618"/>
      <c r="AK21" s="618"/>
      <c r="AL21" s="623">
        <v>0</v>
      </c>
      <c r="AM21" s="624"/>
      <c r="AN21" s="624"/>
      <c r="AO21" s="625"/>
      <c r="AP21" s="648" t="s">
        <v>528</v>
      </c>
      <c r="AQ21" s="649"/>
      <c r="AR21" s="649"/>
      <c r="AS21" s="649"/>
      <c r="AT21" s="649"/>
      <c r="AU21" s="649"/>
      <c r="AV21" s="649"/>
      <c r="AW21" s="649"/>
      <c r="AX21" s="649"/>
      <c r="AY21" s="649"/>
      <c r="AZ21" s="649"/>
      <c r="BA21" s="649"/>
      <c r="BB21" s="649"/>
      <c r="BC21" s="649"/>
      <c r="BD21" s="649"/>
      <c r="BE21" s="649"/>
      <c r="BF21" s="650"/>
      <c r="BG21" s="614">
        <v>1041</v>
      </c>
      <c r="BH21" s="615"/>
      <c r="BI21" s="615"/>
      <c r="BJ21" s="615"/>
      <c r="BK21" s="615"/>
      <c r="BL21" s="615"/>
      <c r="BM21" s="615"/>
      <c r="BN21" s="616"/>
      <c r="BO21" s="617">
        <v>0</v>
      </c>
      <c r="BP21" s="617"/>
      <c r="BQ21" s="617"/>
      <c r="BR21" s="617"/>
      <c r="BS21" s="618" t="s">
        <v>452</v>
      </c>
      <c r="BT21" s="618"/>
      <c r="BU21" s="618"/>
      <c r="BV21" s="618"/>
      <c r="BW21" s="618"/>
      <c r="BX21" s="618"/>
      <c r="BY21" s="618"/>
      <c r="BZ21" s="618"/>
      <c r="CA21" s="618"/>
      <c r="CB21" s="619"/>
      <c r="CD21" s="636"/>
      <c r="CE21" s="637"/>
      <c r="CF21" s="637"/>
      <c r="CG21" s="637"/>
      <c r="CH21" s="637"/>
      <c r="CI21" s="637"/>
      <c r="CJ21" s="637"/>
      <c r="CK21" s="637"/>
      <c r="CL21" s="637"/>
      <c r="CM21" s="637"/>
      <c r="CN21" s="637"/>
      <c r="CO21" s="637"/>
      <c r="CP21" s="637"/>
      <c r="CQ21" s="638"/>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15">
      <c r="B22" s="645" t="s">
        <v>527</v>
      </c>
      <c r="C22" s="646"/>
      <c r="D22" s="646"/>
      <c r="E22" s="646"/>
      <c r="F22" s="646"/>
      <c r="G22" s="646"/>
      <c r="H22" s="646"/>
      <c r="I22" s="646"/>
      <c r="J22" s="646"/>
      <c r="K22" s="646"/>
      <c r="L22" s="646"/>
      <c r="M22" s="646"/>
      <c r="N22" s="646"/>
      <c r="O22" s="646"/>
      <c r="P22" s="646"/>
      <c r="Q22" s="647"/>
      <c r="R22" s="614">
        <v>80343</v>
      </c>
      <c r="S22" s="615"/>
      <c r="T22" s="615"/>
      <c r="U22" s="615"/>
      <c r="V22" s="615"/>
      <c r="W22" s="615"/>
      <c r="X22" s="615"/>
      <c r="Y22" s="616"/>
      <c r="Z22" s="617">
        <v>0.2</v>
      </c>
      <c r="AA22" s="617"/>
      <c r="AB22" s="617"/>
      <c r="AC22" s="617"/>
      <c r="AD22" s="618">
        <v>80343</v>
      </c>
      <c r="AE22" s="618"/>
      <c r="AF22" s="618"/>
      <c r="AG22" s="618"/>
      <c r="AH22" s="618"/>
      <c r="AI22" s="618"/>
      <c r="AJ22" s="618"/>
      <c r="AK22" s="618"/>
      <c r="AL22" s="623">
        <v>0.40000000596046448</v>
      </c>
      <c r="AM22" s="624"/>
      <c r="AN22" s="624"/>
      <c r="AO22" s="625"/>
      <c r="AP22" s="648" t="s">
        <v>526</v>
      </c>
      <c r="AQ22" s="649"/>
      <c r="AR22" s="649"/>
      <c r="AS22" s="649"/>
      <c r="AT22" s="649"/>
      <c r="AU22" s="649"/>
      <c r="AV22" s="649"/>
      <c r="AW22" s="649"/>
      <c r="AX22" s="649"/>
      <c r="AY22" s="649"/>
      <c r="AZ22" s="649"/>
      <c r="BA22" s="649"/>
      <c r="BB22" s="649"/>
      <c r="BC22" s="649"/>
      <c r="BD22" s="649"/>
      <c r="BE22" s="649"/>
      <c r="BF22" s="650"/>
      <c r="BG22" s="614" t="s">
        <v>525</v>
      </c>
      <c r="BH22" s="615"/>
      <c r="BI22" s="615"/>
      <c r="BJ22" s="615"/>
      <c r="BK22" s="615"/>
      <c r="BL22" s="615"/>
      <c r="BM22" s="615"/>
      <c r="BN22" s="616"/>
      <c r="BO22" s="617" t="s">
        <v>452</v>
      </c>
      <c r="BP22" s="617"/>
      <c r="BQ22" s="617"/>
      <c r="BR22" s="617"/>
      <c r="BS22" s="618" t="s">
        <v>452</v>
      </c>
      <c r="BT22" s="618"/>
      <c r="BU22" s="618"/>
      <c r="BV22" s="618"/>
      <c r="BW22" s="618"/>
      <c r="BX22" s="618"/>
      <c r="BY22" s="618"/>
      <c r="BZ22" s="618"/>
      <c r="CA22" s="618"/>
      <c r="CB22" s="619"/>
      <c r="CD22" s="599" t="s">
        <v>524</v>
      </c>
      <c r="CE22" s="600"/>
      <c r="CF22" s="600"/>
      <c r="CG22" s="600"/>
      <c r="CH22" s="600"/>
      <c r="CI22" s="600"/>
      <c r="CJ22" s="600"/>
      <c r="CK22" s="600"/>
      <c r="CL22" s="600"/>
      <c r="CM22" s="600"/>
      <c r="CN22" s="600"/>
      <c r="CO22" s="600"/>
      <c r="CP22" s="600"/>
      <c r="CQ22" s="600"/>
      <c r="CR22" s="600"/>
      <c r="CS22" s="600"/>
      <c r="CT22" s="600"/>
      <c r="CU22" s="600"/>
      <c r="CV22" s="600"/>
      <c r="CW22" s="600"/>
      <c r="CX22" s="600"/>
      <c r="CY22" s="600"/>
      <c r="CZ22" s="600"/>
      <c r="DA22" s="600"/>
      <c r="DB22" s="600"/>
      <c r="DC22" s="600"/>
      <c r="DD22" s="600"/>
      <c r="DE22" s="600"/>
      <c r="DF22" s="600"/>
      <c r="DG22" s="600"/>
      <c r="DH22" s="600"/>
      <c r="DI22" s="600"/>
      <c r="DJ22" s="600"/>
      <c r="DK22" s="600"/>
      <c r="DL22" s="600"/>
      <c r="DM22" s="600"/>
      <c r="DN22" s="600"/>
      <c r="DO22" s="600"/>
      <c r="DP22" s="600"/>
      <c r="DQ22" s="600"/>
      <c r="DR22" s="600"/>
      <c r="DS22" s="600"/>
      <c r="DT22" s="600"/>
      <c r="DU22" s="600"/>
      <c r="DV22" s="600"/>
      <c r="DW22" s="600"/>
      <c r="DX22" s="600"/>
      <c r="DY22" s="600"/>
      <c r="DZ22" s="600"/>
      <c r="EA22" s="600"/>
      <c r="EB22" s="600"/>
      <c r="EC22" s="601"/>
    </row>
    <row r="23" spans="2:133" ht="11.25" customHeight="1" x14ac:dyDescent="0.15">
      <c r="B23" s="620" t="s">
        <v>285</v>
      </c>
      <c r="C23" s="621"/>
      <c r="D23" s="621"/>
      <c r="E23" s="621"/>
      <c r="F23" s="621"/>
      <c r="G23" s="621"/>
      <c r="H23" s="621"/>
      <c r="I23" s="621"/>
      <c r="J23" s="621"/>
      <c r="K23" s="621"/>
      <c r="L23" s="621"/>
      <c r="M23" s="621"/>
      <c r="N23" s="621"/>
      <c r="O23" s="621"/>
      <c r="P23" s="621"/>
      <c r="Q23" s="622"/>
      <c r="R23" s="614">
        <v>5273011</v>
      </c>
      <c r="S23" s="615"/>
      <c r="T23" s="615"/>
      <c r="U23" s="615"/>
      <c r="V23" s="615"/>
      <c r="W23" s="615"/>
      <c r="X23" s="615"/>
      <c r="Y23" s="616"/>
      <c r="Z23" s="617">
        <v>14</v>
      </c>
      <c r="AA23" s="617"/>
      <c r="AB23" s="617"/>
      <c r="AC23" s="617"/>
      <c r="AD23" s="618">
        <v>4476235</v>
      </c>
      <c r="AE23" s="618"/>
      <c r="AF23" s="618"/>
      <c r="AG23" s="618"/>
      <c r="AH23" s="618"/>
      <c r="AI23" s="618"/>
      <c r="AJ23" s="618"/>
      <c r="AK23" s="618"/>
      <c r="AL23" s="623">
        <v>21.6</v>
      </c>
      <c r="AM23" s="624"/>
      <c r="AN23" s="624"/>
      <c r="AO23" s="625"/>
      <c r="AP23" s="648" t="s">
        <v>523</v>
      </c>
      <c r="AQ23" s="649"/>
      <c r="AR23" s="649"/>
      <c r="AS23" s="649"/>
      <c r="AT23" s="649"/>
      <c r="AU23" s="649"/>
      <c r="AV23" s="649"/>
      <c r="AW23" s="649"/>
      <c r="AX23" s="649"/>
      <c r="AY23" s="649"/>
      <c r="AZ23" s="649"/>
      <c r="BA23" s="649"/>
      <c r="BB23" s="649"/>
      <c r="BC23" s="649"/>
      <c r="BD23" s="649"/>
      <c r="BE23" s="649"/>
      <c r="BF23" s="650"/>
      <c r="BG23" s="614" t="s">
        <v>452</v>
      </c>
      <c r="BH23" s="615"/>
      <c r="BI23" s="615"/>
      <c r="BJ23" s="615"/>
      <c r="BK23" s="615"/>
      <c r="BL23" s="615"/>
      <c r="BM23" s="615"/>
      <c r="BN23" s="616"/>
      <c r="BO23" s="617" t="s">
        <v>452</v>
      </c>
      <c r="BP23" s="617"/>
      <c r="BQ23" s="617"/>
      <c r="BR23" s="617"/>
      <c r="BS23" s="618" t="s">
        <v>452</v>
      </c>
      <c r="BT23" s="618"/>
      <c r="BU23" s="618"/>
      <c r="BV23" s="618"/>
      <c r="BW23" s="618"/>
      <c r="BX23" s="618"/>
      <c r="BY23" s="618"/>
      <c r="BZ23" s="618"/>
      <c r="CA23" s="618"/>
      <c r="CB23" s="619"/>
      <c r="CD23" s="599" t="s">
        <v>271</v>
      </c>
      <c r="CE23" s="600"/>
      <c r="CF23" s="600"/>
      <c r="CG23" s="600"/>
      <c r="CH23" s="600"/>
      <c r="CI23" s="600"/>
      <c r="CJ23" s="600"/>
      <c r="CK23" s="600"/>
      <c r="CL23" s="600"/>
      <c r="CM23" s="600"/>
      <c r="CN23" s="600"/>
      <c r="CO23" s="600"/>
      <c r="CP23" s="600"/>
      <c r="CQ23" s="601"/>
      <c r="CR23" s="599" t="s">
        <v>256</v>
      </c>
      <c r="CS23" s="600"/>
      <c r="CT23" s="600"/>
      <c r="CU23" s="600"/>
      <c r="CV23" s="600"/>
      <c r="CW23" s="600"/>
      <c r="CX23" s="600"/>
      <c r="CY23" s="601"/>
      <c r="CZ23" s="599" t="s">
        <v>522</v>
      </c>
      <c r="DA23" s="600"/>
      <c r="DB23" s="600"/>
      <c r="DC23" s="601"/>
      <c r="DD23" s="599" t="s">
        <v>521</v>
      </c>
      <c r="DE23" s="600"/>
      <c r="DF23" s="600"/>
      <c r="DG23" s="600"/>
      <c r="DH23" s="600"/>
      <c r="DI23" s="600"/>
      <c r="DJ23" s="600"/>
      <c r="DK23" s="601"/>
      <c r="DL23" s="651" t="s">
        <v>301</v>
      </c>
      <c r="DM23" s="652"/>
      <c r="DN23" s="652"/>
      <c r="DO23" s="652"/>
      <c r="DP23" s="652"/>
      <c r="DQ23" s="652"/>
      <c r="DR23" s="652"/>
      <c r="DS23" s="652"/>
      <c r="DT23" s="652"/>
      <c r="DU23" s="652"/>
      <c r="DV23" s="653"/>
      <c r="DW23" s="599" t="s">
        <v>520</v>
      </c>
      <c r="DX23" s="600"/>
      <c r="DY23" s="600"/>
      <c r="DZ23" s="600"/>
      <c r="EA23" s="600"/>
      <c r="EB23" s="600"/>
      <c r="EC23" s="601"/>
    </row>
    <row r="24" spans="2:133" ht="11.25" customHeight="1" x14ac:dyDescent="0.15">
      <c r="B24" s="620" t="s">
        <v>519</v>
      </c>
      <c r="C24" s="621"/>
      <c r="D24" s="621"/>
      <c r="E24" s="621"/>
      <c r="F24" s="621"/>
      <c r="G24" s="621"/>
      <c r="H24" s="621"/>
      <c r="I24" s="621"/>
      <c r="J24" s="621"/>
      <c r="K24" s="621"/>
      <c r="L24" s="621"/>
      <c r="M24" s="621"/>
      <c r="N24" s="621"/>
      <c r="O24" s="621"/>
      <c r="P24" s="621"/>
      <c r="Q24" s="622"/>
      <c r="R24" s="614">
        <v>4476235</v>
      </c>
      <c r="S24" s="615"/>
      <c r="T24" s="615"/>
      <c r="U24" s="615"/>
      <c r="V24" s="615"/>
      <c r="W24" s="615"/>
      <c r="X24" s="615"/>
      <c r="Y24" s="616"/>
      <c r="Z24" s="617">
        <v>11.9</v>
      </c>
      <c r="AA24" s="617"/>
      <c r="AB24" s="617"/>
      <c r="AC24" s="617"/>
      <c r="AD24" s="618">
        <v>4476235</v>
      </c>
      <c r="AE24" s="618"/>
      <c r="AF24" s="618"/>
      <c r="AG24" s="618"/>
      <c r="AH24" s="618"/>
      <c r="AI24" s="618"/>
      <c r="AJ24" s="618"/>
      <c r="AK24" s="618"/>
      <c r="AL24" s="623">
        <v>21.6</v>
      </c>
      <c r="AM24" s="624"/>
      <c r="AN24" s="624"/>
      <c r="AO24" s="625"/>
      <c r="AP24" s="648" t="s">
        <v>518</v>
      </c>
      <c r="AQ24" s="649"/>
      <c r="AR24" s="649"/>
      <c r="AS24" s="649"/>
      <c r="AT24" s="649"/>
      <c r="AU24" s="649"/>
      <c r="AV24" s="649"/>
      <c r="AW24" s="649"/>
      <c r="AX24" s="649"/>
      <c r="AY24" s="649"/>
      <c r="AZ24" s="649"/>
      <c r="BA24" s="649"/>
      <c r="BB24" s="649"/>
      <c r="BC24" s="649"/>
      <c r="BD24" s="649"/>
      <c r="BE24" s="649"/>
      <c r="BF24" s="650"/>
      <c r="BG24" s="614" t="s">
        <v>452</v>
      </c>
      <c r="BH24" s="615"/>
      <c r="BI24" s="615"/>
      <c r="BJ24" s="615"/>
      <c r="BK24" s="615"/>
      <c r="BL24" s="615"/>
      <c r="BM24" s="615"/>
      <c r="BN24" s="616"/>
      <c r="BO24" s="617" t="s">
        <v>452</v>
      </c>
      <c r="BP24" s="617"/>
      <c r="BQ24" s="617"/>
      <c r="BR24" s="617"/>
      <c r="BS24" s="618" t="s">
        <v>451</v>
      </c>
      <c r="BT24" s="618"/>
      <c r="BU24" s="618"/>
      <c r="BV24" s="618"/>
      <c r="BW24" s="618"/>
      <c r="BX24" s="618"/>
      <c r="BY24" s="618"/>
      <c r="BZ24" s="618"/>
      <c r="CA24" s="618"/>
      <c r="CB24" s="619"/>
      <c r="CD24" s="626" t="s">
        <v>517</v>
      </c>
      <c r="CE24" s="627"/>
      <c r="CF24" s="627"/>
      <c r="CG24" s="627"/>
      <c r="CH24" s="627"/>
      <c r="CI24" s="627"/>
      <c r="CJ24" s="627"/>
      <c r="CK24" s="627"/>
      <c r="CL24" s="627"/>
      <c r="CM24" s="627"/>
      <c r="CN24" s="627"/>
      <c r="CO24" s="627"/>
      <c r="CP24" s="627"/>
      <c r="CQ24" s="628"/>
      <c r="CR24" s="606">
        <v>19293178</v>
      </c>
      <c r="CS24" s="607"/>
      <c r="CT24" s="607"/>
      <c r="CU24" s="607"/>
      <c r="CV24" s="607"/>
      <c r="CW24" s="607"/>
      <c r="CX24" s="607"/>
      <c r="CY24" s="608"/>
      <c r="CZ24" s="611">
        <v>53.2</v>
      </c>
      <c r="DA24" s="612"/>
      <c r="DB24" s="612"/>
      <c r="DC24" s="629"/>
      <c r="DD24" s="654">
        <v>12748617</v>
      </c>
      <c r="DE24" s="607"/>
      <c r="DF24" s="607"/>
      <c r="DG24" s="607"/>
      <c r="DH24" s="607"/>
      <c r="DI24" s="607"/>
      <c r="DJ24" s="607"/>
      <c r="DK24" s="608"/>
      <c r="DL24" s="654">
        <v>11811660</v>
      </c>
      <c r="DM24" s="607"/>
      <c r="DN24" s="607"/>
      <c r="DO24" s="607"/>
      <c r="DP24" s="607"/>
      <c r="DQ24" s="607"/>
      <c r="DR24" s="607"/>
      <c r="DS24" s="607"/>
      <c r="DT24" s="607"/>
      <c r="DU24" s="607"/>
      <c r="DV24" s="608"/>
      <c r="DW24" s="611">
        <v>51.6</v>
      </c>
      <c r="DX24" s="612"/>
      <c r="DY24" s="612"/>
      <c r="DZ24" s="612"/>
      <c r="EA24" s="612"/>
      <c r="EB24" s="612"/>
      <c r="EC24" s="613"/>
    </row>
    <row r="25" spans="2:133" ht="11.25" customHeight="1" x14ac:dyDescent="0.15">
      <c r="B25" s="620" t="s">
        <v>516</v>
      </c>
      <c r="C25" s="621"/>
      <c r="D25" s="621"/>
      <c r="E25" s="621"/>
      <c r="F25" s="621"/>
      <c r="G25" s="621"/>
      <c r="H25" s="621"/>
      <c r="I25" s="621"/>
      <c r="J25" s="621"/>
      <c r="K25" s="621"/>
      <c r="L25" s="621"/>
      <c r="M25" s="621"/>
      <c r="N25" s="621"/>
      <c r="O25" s="621"/>
      <c r="P25" s="621"/>
      <c r="Q25" s="622"/>
      <c r="R25" s="614">
        <v>796776</v>
      </c>
      <c r="S25" s="615"/>
      <c r="T25" s="615"/>
      <c r="U25" s="615"/>
      <c r="V25" s="615"/>
      <c r="W25" s="615"/>
      <c r="X25" s="615"/>
      <c r="Y25" s="616"/>
      <c r="Z25" s="617">
        <v>2.1</v>
      </c>
      <c r="AA25" s="617"/>
      <c r="AB25" s="617"/>
      <c r="AC25" s="617"/>
      <c r="AD25" s="618" t="s">
        <v>452</v>
      </c>
      <c r="AE25" s="618"/>
      <c r="AF25" s="618"/>
      <c r="AG25" s="618"/>
      <c r="AH25" s="618"/>
      <c r="AI25" s="618"/>
      <c r="AJ25" s="618"/>
      <c r="AK25" s="618"/>
      <c r="AL25" s="623" t="s">
        <v>452</v>
      </c>
      <c r="AM25" s="624"/>
      <c r="AN25" s="624"/>
      <c r="AO25" s="625"/>
      <c r="AP25" s="648" t="s">
        <v>515</v>
      </c>
      <c r="AQ25" s="649"/>
      <c r="AR25" s="649"/>
      <c r="AS25" s="649"/>
      <c r="AT25" s="649"/>
      <c r="AU25" s="649"/>
      <c r="AV25" s="649"/>
      <c r="AW25" s="649"/>
      <c r="AX25" s="649"/>
      <c r="AY25" s="649"/>
      <c r="AZ25" s="649"/>
      <c r="BA25" s="649"/>
      <c r="BB25" s="649"/>
      <c r="BC25" s="649"/>
      <c r="BD25" s="649"/>
      <c r="BE25" s="649"/>
      <c r="BF25" s="650"/>
      <c r="BG25" s="614" t="s">
        <v>452</v>
      </c>
      <c r="BH25" s="615"/>
      <c r="BI25" s="615"/>
      <c r="BJ25" s="615"/>
      <c r="BK25" s="615"/>
      <c r="BL25" s="615"/>
      <c r="BM25" s="615"/>
      <c r="BN25" s="616"/>
      <c r="BO25" s="617" t="s">
        <v>452</v>
      </c>
      <c r="BP25" s="617"/>
      <c r="BQ25" s="617"/>
      <c r="BR25" s="617"/>
      <c r="BS25" s="618" t="s">
        <v>452</v>
      </c>
      <c r="BT25" s="618"/>
      <c r="BU25" s="618"/>
      <c r="BV25" s="618"/>
      <c r="BW25" s="618"/>
      <c r="BX25" s="618"/>
      <c r="BY25" s="618"/>
      <c r="BZ25" s="618"/>
      <c r="CA25" s="618"/>
      <c r="CB25" s="619"/>
      <c r="CD25" s="632" t="s">
        <v>514</v>
      </c>
      <c r="CE25" s="633"/>
      <c r="CF25" s="633"/>
      <c r="CG25" s="633"/>
      <c r="CH25" s="633"/>
      <c r="CI25" s="633"/>
      <c r="CJ25" s="633"/>
      <c r="CK25" s="633"/>
      <c r="CL25" s="633"/>
      <c r="CM25" s="633"/>
      <c r="CN25" s="633"/>
      <c r="CO25" s="633"/>
      <c r="CP25" s="633"/>
      <c r="CQ25" s="634"/>
      <c r="CR25" s="614">
        <v>8087385</v>
      </c>
      <c r="CS25" s="655"/>
      <c r="CT25" s="655"/>
      <c r="CU25" s="655"/>
      <c r="CV25" s="655"/>
      <c r="CW25" s="655"/>
      <c r="CX25" s="655"/>
      <c r="CY25" s="656"/>
      <c r="CZ25" s="623">
        <v>22.3</v>
      </c>
      <c r="DA25" s="657"/>
      <c r="DB25" s="657"/>
      <c r="DC25" s="658"/>
      <c r="DD25" s="630">
        <v>7717594</v>
      </c>
      <c r="DE25" s="655"/>
      <c r="DF25" s="655"/>
      <c r="DG25" s="655"/>
      <c r="DH25" s="655"/>
      <c r="DI25" s="655"/>
      <c r="DJ25" s="655"/>
      <c r="DK25" s="656"/>
      <c r="DL25" s="630">
        <v>6897242</v>
      </c>
      <c r="DM25" s="655"/>
      <c r="DN25" s="655"/>
      <c r="DO25" s="655"/>
      <c r="DP25" s="655"/>
      <c r="DQ25" s="655"/>
      <c r="DR25" s="655"/>
      <c r="DS25" s="655"/>
      <c r="DT25" s="655"/>
      <c r="DU25" s="655"/>
      <c r="DV25" s="656"/>
      <c r="DW25" s="623">
        <v>30.1</v>
      </c>
      <c r="DX25" s="657"/>
      <c r="DY25" s="657"/>
      <c r="DZ25" s="657"/>
      <c r="EA25" s="657"/>
      <c r="EB25" s="657"/>
      <c r="EC25" s="659"/>
    </row>
    <row r="26" spans="2:133" ht="11.25" customHeight="1" x14ac:dyDescent="0.15">
      <c r="B26" s="620" t="s">
        <v>513</v>
      </c>
      <c r="C26" s="621"/>
      <c r="D26" s="621"/>
      <c r="E26" s="621"/>
      <c r="F26" s="621"/>
      <c r="G26" s="621"/>
      <c r="H26" s="621"/>
      <c r="I26" s="621"/>
      <c r="J26" s="621"/>
      <c r="K26" s="621"/>
      <c r="L26" s="621"/>
      <c r="M26" s="621"/>
      <c r="N26" s="621"/>
      <c r="O26" s="621"/>
      <c r="P26" s="621"/>
      <c r="Q26" s="622"/>
      <c r="R26" s="614" t="s">
        <v>452</v>
      </c>
      <c r="S26" s="615"/>
      <c r="T26" s="615"/>
      <c r="U26" s="615"/>
      <c r="V26" s="615"/>
      <c r="W26" s="615"/>
      <c r="X26" s="615"/>
      <c r="Y26" s="616"/>
      <c r="Z26" s="617" t="s">
        <v>451</v>
      </c>
      <c r="AA26" s="617"/>
      <c r="AB26" s="617"/>
      <c r="AC26" s="617"/>
      <c r="AD26" s="618" t="s">
        <v>452</v>
      </c>
      <c r="AE26" s="618"/>
      <c r="AF26" s="618"/>
      <c r="AG26" s="618"/>
      <c r="AH26" s="618"/>
      <c r="AI26" s="618"/>
      <c r="AJ26" s="618"/>
      <c r="AK26" s="618"/>
      <c r="AL26" s="623" t="s">
        <v>452</v>
      </c>
      <c r="AM26" s="624"/>
      <c r="AN26" s="624"/>
      <c r="AO26" s="625"/>
      <c r="AP26" s="648" t="s">
        <v>303</v>
      </c>
      <c r="AQ26" s="660"/>
      <c r="AR26" s="660"/>
      <c r="AS26" s="660"/>
      <c r="AT26" s="660"/>
      <c r="AU26" s="660"/>
      <c r="AV26" s="660"/>
      <c r="AW26" s="660"/>
      <c r="AX26" s="660"/>
      <c r="AY26" s="660"/>
      <c r="AZ26" s="660"/>
      <c r="BA26" s="660"/>
      <c r="BB26" s="660"/>
      <c r="BC26" s="660"/>
      <c r="BD26" s="660"/>
      <c r="BE26" s="660"/>
      <c r="BF26" s="650"/>
      <c r="BG26" s="614" t="s">
        <v>451</v>
      </c>
      <c r="BH26" s="615"/>
      <c r="BI26" s="615"/>
      <c r="BJ26" s="615"/>
      <c r="BK26" s="615"/>
      <c r="BL26" s="615"/>
      <c r="BM26" s="615"/>
      <c r="BN26" s="616"/>
      <c r="BO26" s="617" t="s">
        <v>452</v>
      </c>
      <c r="BP26" s="617"/>
      <c r="BQ26" s="617"/>
      <c r="BR26" s="617"/>
      <c r="BS26" s="618" t="s">
        <v>452</v>
      </c>
      <c r="BT26" s="618"/>
      <c r="BU26" s="618"/>
      <c r="BV26" s="618"/>
      <c r="BW26" s="618"/>
      <c r="BX26" s="618"/>
      <c r="BY26" s="618"/>
      <c r="BZ26" s="618"/>
      <c r="CA26" s="618"/>
      <c r="CB26" s="619"/>
      <c r="CD26" s="632" t="s">
        <v>512</v>
      </c>
      <c r="CE26" s="633"/>
      <c r="CF26" s="633"/>
      <c r="CG26" s="633"/>
      <c r="CH26" s="633"/>
      <c r="CI26" s="633"/>
      <c r="CJ26" s="633"/>
      <c r="CK26" s="633"/>
      <c r="CL26" s="633"/>
      <c r="CM26" s="633"/>
      <c r="CN26" s="633"/>
      <c r="CO26" s="633"/>
      <c r="CP26" s="633"/>
      <c r="CQ26" s="634"/>
      <c r="CR26" s="614">
        <v>5305859</v>
      </c>
      <c r="CS26" s="615"/>
      <c r="CT26" s="615"/>
      <c r="CU26" s="615"/>
      <c r="CV26" s="615"/>
      <c r="CW26" s="615"/>
      <c r="CX26" s="615"/>
      <c r="CY26" s="616"/>
      <c r="CZ26" s="623">
        <v>14.6</v>
      </c>
      <c r="DA26" s="657"/>
      <c r="DB26" s="657"/>
      <c r="DC26" s="658"/>
      <c r="DD26" s="630">
        <v>5084584</v>
      </c>
      <c r="DE26" s="615"/>
      <c r="DF26" s="615"/>
      <c r="DG26" s="615"/>
      <c r="DH26" s="615"/>
      <c r="DI26" s="615"/>
      <c r="DJ26" s="615"/>
      <c r="DK26" s="616"/>
      <c r="DL26" s="630" t="s">
        <v>452</v>
      </c>
      <c r="DM26" s="615"/>
      <c r="DN26" s="615"/>
      <c r="DO26" s="615"/>
      <c r="DP26" s="615"/>
      <c r="DQ26" s="615"/>
      <c r="DR26" s="615"/>
      <c r="DS26" s="615"/>
      <c r="DT26" s="615"/>
      <c r="DU26" s="615"/>
      <c r="DV26" s="616"/>
      <c r="DW26" s="623" t="s">
        <v>452</v>
      </c>
      <c r="DX26" s="657"/>
      <c r="DY26" s="657"/>
      <c r="DZ26" s="657"/>
      <c r="EA26" s="657"/>
      <c r="EB26" s="657"/>
      <c r="EC26" s="659"/>
    </row>
    <row r="27" spans="2:133" ht="11.25" customHeight="1" x14ac:dyDescent="0.15">
      <c r="B27" s="620" t="s">
        <v>511</v>
      </c>
      <c r="C27" s="621"/>
      <c r="D27" s="621"/>
      <c r="E27" s="621"/>
      <c r="F27" s="621"/>
      <c r="G27" s="621"/>
      <c r="H27" s="621"/>
      <c r="I27" s="621"/>
      <c r="J27" s="621"/>
      <c r="K27" s="621"/>
      <c r="L27" s="621"/>
      <c r="M27" s="621"/>
      <c r="N27" s="621"/>
      <c r="O27" s="621"/>
      <c r="P27" s="621"/>
      <c r="Q27" s="622"/>
      <c r="R27" s="614">
        <v>21451430</v>
      </c>
      <c r="S27" s="615"/>
      <c r="T27" s="615"/>
      <c r="U27" s="615"/>
      <c r="V27" s="615"/>
      <c r="W27" s="615"/>
      <c r="X27" s="615"/>
      <c r="Y27" s="616"/>
      <c r="Z27" s="617">
        <v>56.9</v>
      </c>
      <c r="AA27" s="617"/>
      <c r="AB27" s="617"/>
      <c r="AC27" s="617"/>
      <c r="AD27" s="618">
        <v>20654654</v>
      </c>
      <c r="AE27" s="618"/>
      <c r="AF27" s="618"/>
      <c r="AG27" s="618"/>
      <c r="AH27" s="618"/>
      <c r="AI27" s="618"/>
      <c r="AJ27" s="618"/>
      <c r="AK27" s="618"/>
      <c r="AL27" s="623">
        <v>99.800003051757813</v>
      </c>
      <c r="AM27" s="624"/>
      <c r="AN27" s="624"/>
      <c r="AO27" s="625"/>
      <c r="AP27" s="620" t="s">
        <v>305</v>
      </c>
      <c r="AQ27" s="621"/>
      <c r="AR27" s="621"/>
      <c r="AS27" s="621"/>
      <c r="AT27" s="621"/>
      <c r="AU27" s="621"/>
      <c r="AV27" s="621"/>
      <c r="AW27" s="621"/>
      <c r="AX27" s="621"/>
      <c r="AY27" s="621"/>
      <c r="AZ27" s="621"/>
      <c r="BA27" s="621"/>
      <c r="BB27" s="621"/>
      <c r="BC27" s="621"/>
      <c r="BD27" s="621"/>
      <c r="BE27" s="621"/>
      <c r="BF27" s="622"/>
      <c r="BG27" s="614">
        <v>13531668</v>
      </c>
      <c r="BH27" s="615"/>
      <c r="BI27" s="615"/>
      <c r="BJ27" s="615"/>
      <c r="BK27" s="615"/>
      <c r="BL27" s="615"/>
      <c r="BM27" s="615"/>
      <c r="BN27" s="616"/>
      <c r="BO27" s="617">
        <v>100</v>
      </c>
      <c r="BP27" s="617"/>
      <c r="BQ27" s="617"/>
      <c r="BR27" s="617"/>
      <c r="BS27" s="618">
        <v>489099</v>
      </c>
      <c r="BT27" s="618"/>
      <c r="BU27" s="618"/>
      <c r="BV27" s="618"/>
      <c r="BW27" s="618"/>
      <c r="BX27" s="618"/>
      <c r="BY27" s="618"/>
      <c r="BZ27" s="618"/>
      <c r="CA27" s="618"/>
      <c r="CB27" s="619"/>
      <c r="CD27" s="632" t="s">
        <v>510</v>
      </c>
      <c r="CE27" s="633"/>
      <c r="CF27" s="633"/>
      <c r="CG27" s="633"/>
      <c r="CH27" s="633"/>
      <c r="CI27" s="633"/>
      <c r="CJ27" s="633"/>
      <c r="CK27" s="633"/>
      <c r="CL27" s="633"/>
      <c r="CM27" s="633"/>
      <c r="CN27" s="633"/>
      <c r="CO27" s="633"/>
      <c r="CP27" s="633"/>
      <c r="CQ27" s="634"/>
      <c r="CR27" s="614">
        <v>7932482</v>
      </c>
      <c r="CS27" s="655"/>
      <c r="CT27" s="655"/>
      <c r="CU27" s="655"/>
      <c r="CV27" s="655"/>
      <c r="CW27" s="655"/>
      <c r="CX27" s="655"/>
      <c r="CY27" s="656"/>
      <c r="CZ27" s="623">
        <v>21.9</v>
      </c>
      <c r="DA27" s="657"/>
      <c r="DB27" s="657"/>
      <c r="DC27" s="658"/>
      <c r="DD27" s="630">
        <v>1844168</v>
      </c>
      <c r="DE27" s="655"/>
      <c r="DF27" s="655"/>
      <c r="DG27" s="655"/>
      <c r="DH27" s="655"/>
      <c r="DI27" s="655"/>
      <c r="DJ27" s="655"/>
      <c r="DK27" s="656"/>
      <c r="DL27" s="630">
        <v>1727563</v>
      </c>
      <c r="DM27" s="655"/>
      <c r="DN27" s="655"/>
      <c r="DO27" s="655"/>
      <c r="DP27" s="655"/>
      <c r="DQ27" s="655"/>
      <c r="DR27" s="655"/>
      <c r="DS27" s="655"/>
      <c r="DT27" s="655"/>
      <c r="DU27" s="655"/>
      <c r="DV27" s="656"/>
      <c r="DW27" s="623">
        <v>7.6</v>
      </c>
      <c r="DX27" s="657"/>
      <c r="DY27" s="657"/>
      <c r="DZ27" s="657"/>
      <c r="EA27" s="657"/>
      <c r="EB27" s="657"/>
      <c r="EC27" s="659"/>
    </row>
    <row r="28" spans="2:133" ht="11.25" customHeight="1" x14ac:dyDescent="0.15">
      <c r="B28" s="620" t="s">
        <v>509</v>
      </c>
      <c r="C28" s="621"/>
      <c r="D28" s="621"/>
      <c r="E28" s="621"/>
      <c r="F28" s="621"/>
      <c r="G28" s="621"/>
      <c r="H28" s="621"/>
      <c r="I28" s="621"/>
      <c r="J28" s="621"/>
      <c r="K28" s="621"/>
      <c r="L28" s="621"/>
      <c r="M28" s="621"/>
      <c r="N28" s="621"/>
      <c r="O28" s="621"/>
      <c r="P28" s="621"/>
      <c r="Q28" s="622"/>
      <c r="R28" s="614">
        <v>6762</v>
      </c>
      <c r="S28" s="615"/>
      <c r="T28" s="615"/>
      <c r="U28" s="615"/>
      <c r="V28" s="615"/>
      <c r="W28" s="615"/>
      <c r="X28" s="615"/>
      <c r="Y28" s="616"/>
      <c r="Z28" s="617">
        <v>0</v>
      </c>
      <c r="AA28" s="617"/>
      <c r="AB28" s="617"/>
      <c r="AC28" s="617"/>
      <c r="AD28" s="618">
        <v>6762</v>
      </c>
      <c r="AE28" s="618"/>
      <c r="AF28" s="618"/>
      <c r="AG28" s="618"/>
      <c r="AH28" s="618"/>
      <c r="AI28" s="618"/>
      <c r="AJ28" s="618"/>
      <c r="AK28" s="618"/>
      <c r="AL28" s="623">
        <v>0</v>
      </c>
      <c r="AM28" s="624"/>
      <c r="AN28" s="624"/>
      <c r="AO28" s="625"/>
      <c r="AP28" s="620"/>
      <c r="AQ28" s="621"/>
      <c r="AR28" s="621"/>
      <c r="AS28" s="621"/>
      <c r="AT28" s="621"/>
      <c r="AU28" s="621"/>
      <c r="AV28" s="621"/>
      <c r="AW28" s="621"/>
      <c r="AX28" s="621"/>
      <c r="AY28" s="621"/>
      <c r="AZ28" s="621"/>
      <c r="BA28" s="621"/>
      <c r="BB28" s="621"/>
      <c r="BC28" s="621"/>
      <c r="BD28" s="621"/>
      <c r="BE28" s="621"/>
      <c r="BF28" s="622"/>
      <c r="BG28" s="614"/>
      <c r="BH28" s="615"/>
      <c r="BI28" s="615"/>
      <c r="BJ28" s="615"/>
      <c r="BK28" s="615"/>
      <c r="BL28" s="615"/>
      <c r="BM28" s="615"/>
      <c r="BN28" s="616"/>
      <c r="BO28" s="617"/>
      <c r="BP28" s="617"/>
      <c r="BQ28" s="617"/>
      <c r="BR28" s="617"/>
      <c r="BS28" s="630"/>
      <c r="BT28" s="615"/>
      <c r="BU28" s="615"/>
      <c r="BV28" s="615"/>
      <c r="BW28" s="615"/>
      <c r="BX28" s="615"/>
      <c r="BY28" s="615"/>
      <c r="BZ28" s="615"/>
      <c r="CA28" s="615"/>
      <c r="CB28" s="631"/>
      <c r="CD28" s="632" t="s">
        <v>508</v>
      </c>
      <c r="CE28" s="633"/>
      <c r="CF28" s="633"/>
      <c r="CG28" s="633"/>
      <c r="CH28" s="633"/>
      <c r="CI28" s="633"/>
      <c r="CJ28" s="633"/>
      <c r="CK28" s="633"/>
      <c r="CL28" s="633"/>
      <c r="CM28" s="633"/>
      <c r="CN28" s="633"/>
      <c r="CO28" s="633"/>
      <c r="CP28" s="633"/>
      <c r="CQ28" s="634"/>
      <c r="CR28" s="614">
        <v>3273311</v>
      </c>
      <c r="CS28" s="615"/>
      <c r="CT28" s="615"/>
      <c r="CU28" s="615"/>
      <c r="CV28" s="615"/>
      <c r="CW28" s="615"/>
      <c r="CX28" s="615"/>
      <c r="CY28" s="616"/>
      <c r="CZ28" s="623">
        <v>9</v>
      </c>
      <c r="DA28" s="657"/>
      <c r="DB28" s="657"/>
      <c r="DC28" s="658"/>
      <c r="DD28" s="630">
        <v>3186855</v>
      </c>
      <c r="DE28" s="615"/>
      <c r="DF28" s="615"/>
      <c r="DG28" s="615"/>
      <c r="DH28" s="615"/>
      <c r="DI28" s="615"/>
      <c r="DJ28" s="615"/>
      <c r="DK28" s="616"/>
      <c r="DL28" s="630">
        <v>3186855</v>
      </c>
      <c r="DM28" s="615"/>
      <c r="DN28" s="615"/>
      <c r="DO28" s="615"/>
      <c r="DP28" s="615"/>
      <c r="DQ28" s="615"/>
      <c r="DR28" s="615"/>
      <c r="DS28" s="615"/>
      <c r="DT28" s="615"/>
      <c r="DU28" s="615"/>
      <c r="DV28" s="616"/>
      <c r="DW28" s="623">
        <v>13.9</v>
      </c>
      <c r="DX28" s="657"/>
      <c r="DY28" s="657"/>
      <c r="DZ28" s="657"/>
      <c r="EA28" s="657"/>
      <c r="EB28" s="657"/>
      <c r="EC28" s="659"/>
    </row>
    <row r="29" spans="2:133" ht="11.25" customHeight="1" x14ac:dyDescent="0.15">
      <c r="B29" s="620" t="s">
        <v>142</v>
      </c>
      <c r="C29" s="621"/>
      <c r="D29" s="621"/>
      <c r="E29" s="621"/>
      <c r="F29" s="621"/>
      <c r="G29" s="621"/>
      <c r="H29" s="621"/>
      <c r="I29" s="621"/>
      <c r="J29" s="621"/>
      <c r="K29" s="621"/>
      <c r="L29" s="621"/>
      <c r="M29" s="621"/>
      <c r="N29" s="621"/>
      <c r="O29" s="621"/>
      <c r="P29" s="621"/>
      <c r="Q29" s="622"/>
      <c r="R29" s="614">
        <v>82827</v>
      </c>
      <c r="S29" s="615"/>
      <c r="T29" s="615"/>
      <c r="U29" s="615"/>
      <c r="V29" s="615"/>
      <c r="W29" s="615"/>
      <c r="X29" s="615"/>
      <c r="Y29" s="616"/>
      <c r="Z29" s="617">
        <v>0.2</v>
      </c>
      <c r="AA29" s="617"/>
      <c r="AB29" s="617"/>
      <c r="AC29" s="617"/>
      <c r="AD29" s="618" t="s">
        <v>452</v>
      </c>
      <c r="AE29" s="618"/>
      <c r="AF29" s="618"/>
      <c r="AG29" s="618"/>
      <c r="AH29" s="618"/>
      <c r="AI29" s="618"/>
      <c r="AJ29" s="618"/>
      <c r="AK29" s="618"/>
      <c r="AL29" s="623" t="s">
        <v>503</v>
      </c>
      <c r="AM29" s="624"/>
      <c r="AN29" s="624"/>
      <c r="AO29" s="625"/>
      <c r="AP29" s="661"/>
      <c r="AQ29" s="662"/>
      <c r="AR29" s="662"/>
      <c r="AS29" s="662"/>
      <c r="AT29" s="662"/>
      <c r="AU29" s="662"/>
      <c r="AV29" s="662"/>
      <c r="AW29" s="662"/>
      <c r="AX29" s="662"/>
      <c r="AY29" s="662"/>
      <c r="AZ29" s="662"/>
      <c r="BA29" s="662"/>
      <c r="BB29" s="662"/>
      <c r="BC29" s="662"/>
      <c r="BD29" s="662"/>
      <c r="BE29" s="662"/>
      <c r="BF29" s="663"/>
      <c r="BG29" s="614"/>
      <c r="BH29" s="615"/>
      <c r="BI29" s="615"/>
      <c r="BJ29" s="615"/>
      <c r="BK29" s="615"/>
      <c r="BL29" s="615"/>
      <c r="BM29" s="615"/>
      <c r="BN29" s="616"/>
      <c r="BO29" s="617"/>
      <c r="BP29" s="617"/>
      <c r="BQ29" s="617"/>
      <c r="BR29" s="617"/>
      <c r="BS29" s="618"/>
      <c r="BT29" s="618"/>
      <c r="BU29" s="618"/>
      <c r="BV29" s="618"/>
      <c r="BW29" s="618"/>
      <c r="BX29" s="618"/>
      <c r="BY29" s="618"/>
      <c r="BZ29" s="618"/>
      <c r="CA29" s="618"/>
      <c r="CB29" s="619"/>
      <c r="CD29" s="710" t="s">
        <v>462</v>
      </c>
      <c r="CE29" s="711"/>
      <c r="CF29" s="632" t="s">
        <v>507</v>
      </c>
      <c r="CG29" s="633"/>
      <c r="CH29" s="633"/>
      <c r="CI29" s="633"/>
      <c r="CJ29" s="633"/>
      <c r="CK29" s="633"/>
      <c r="CL29" s="633"/>
      <c r="CM29" s="633"/>
      <c r="CN29" s="633"/>
      <c r="CO29" s="633"/>
      <c r="CP29" s="633"/>
      <c r="CQ29" s="634"/>
      <c r="CR29" s="614">
        <v>3273311</v>
      </c>
      <c r="CS29" s="655"/>
      <c r="CT29" s="655"/>
      <c r="CU29" s="655"/>
      <c r="CV29" s="655"/>
      <c r="CW29" s="655"/>
      <c r="CX29" s="655"/>
      <c r="CY29" s="656"/>
      <c r="CZ29" s="623">
        <v>9</v>
      </c>
      <c r="DA29" s="657"/>
      <c r="DB29" s="657"/>
      <c r="DC29" s="658"/>
      <c r="DD29" s="630">
        <v>3186855</v>
      </c>
      <c r="DE29" s="655"/>
      <c r="DF29" s="655"/>
      <c r="DG29" s="655"/>
      <c r="DH29" s="655"/>
      <c r="DI29" s="655"/>
      <c r="DJ29" s="655"/>
      <c r="DK29" s="656"/>
      <c r="DL29" s="630">
        <v>3186855</v>
      </c>
      <c r="DM29" s="655"/>
      <c r="DN29" s="655"/>
      <c r="DO29" s="655"/>
      <c r="DP29" s="655"/>
      <c r="DQ29" s="655"/>
      <c r="DR29" s="655"/>
      <c r="DS29" s="655"/>
      <c r="DT29" s="655"/>
      <c r="DU29" s="655"/>
      <c r="DV29" s="656"/>
      <c r="DW29" s="623">
        <v>13.9</v>
      </c>
      <c r="DX29" s="657"/>
      <c r="DY29" s="657"/>
      <c r="DZ29" s="657"/>
      <c r="EA29" s="657"/>
      <c r="EB29" s="657"/>
      <c r="EC29" s="659"/>
    </row>
    <row r="30" spans="2:133" ht="11.25" customHeight="1" x14ac:dyDescent="0.15">
      <c r="B30" s="620" t="s">
        <v>270</v>
      </c>
      <c r="C30" s="621"/>
      <c r="D30" s="621"/>
      <c r="E30" s="621"/>
      <c r="F30" s="621"/>
      <c r="G30" s="621"/>
      <c r="H30" s="621"/>
      <c r="I30" s="621"/>
      <c r="J30" s="621"/>
      <c r="K30" s="621"/>
      <c r="L30" s="621"/>
      <c r="M30" s="621"/>
      <c r="N30" s="621"/>
      <c r="O30" s="621"/>
      <c r="P30" s="621"/>
      <c r="Q30" s="622"/>
      <c r="R30" s="614">
        <v>373477</v>
      </c>
      <c r="S30" s="615"/>
      <c r="T30" s="615"/>
      <c r="U30" s="615"/>
      <c r="V30" s="615"/>
      <c r="W30" s="615"/>
      <c r="X30" s="615"/>
      <c r="Y30" s="616"/>
      <c r="Z30" s="617">
        <v>1</v>
      </c>
      <c r="AA30" s="617"/>
      <c r="AB30" s="617"/>
      <c r="AC30" s="617"/>
      <c r="AD30" s="618">
        <v>32936</v>
      </c>
      <c r="AE30" s="618"/>
      <c r="AF30" s="618"/>
      <c r="AG30" s="618"/>
      <c r="AH30" s="618"/>
      <c r="AI30" s="618"/>
      <c r="AJ30" s="618"/>
      <c r="AK30" s="618"/>
      <c r="AL30" s="623">
        <v>0.2</v>
      </c>
      <c r="AM30" s="624"/>
      <c r="AN30" s="624"/>
      <c r="AO30" s="625"/>
      <c r="AP30" s="596" t="s">
        <v>271</v>
      </c>
      <c r="AQ30" s="597"/>
      <c r="AR30" s="597"/>
      <c r="AS30" s="597"/>
      <c r="AT30" s="597"/>
      <c r="AU30" s="597"/>
      <c r="AV30" s="597"/>
      <c r="AW30" s="597"/>
      <c r="AX30" s="597"/>
      <c r="AY30" s="597"/>
      <c r="AZ30" s="597"/>
      <c r="BA30" s="597"/>
      <c r="BB30" s="597"/>
      <c r="BC30" s="597"/>
      <c r="BD30" s="597"/>
      <c r="BE30" s="597"/>
      <c r="BF30" s="598"/>
      <c r="BG30" s="596" t="s">
        <v>506</v>
      </c>
      <c r="BH30" s="664"/>
      <c r="BI30" s="664"/>
      <c r="BJ30" s="664"/>
      <c r="BK30" s="664"/>
      <c r="BL30" s="664"/>
      <c r="BM30" s="664"/>
      <c r="BN30" s="664"/>
      <c r="BO30" s="664"/>
      <c r="BP30" s="664"/>
      <c r="BQ30" s="665"/>
      <c r="BR30" s="596" t="s">
        <v>505</v>
      </c>
      <c r="BS30" s="664"/>
      <c r="BT30" s="664"/>
      <c r="BU30" s="664"/>
      <c r="BV30" s="664"/>
      <c r="BW30" s="664"/>
      <c r="BX30" s="664"/>
      <c r="BY30" s="664"/>
      <c r="BZ30" s="664"/>
      <c r="CA30" s="664"/>
      <c r="CB30" s="665"/>
      <c r="CD30" s="712"/>
      <c r="CE30" s="713"/>
      <c r="CF30" s="632" t="s">
        <v>504</v>
      </c>
      <c r="CG30" s="633"/>
      <c r="CH30" s="633"/>
      <c r="CI30" s="633"/>
      <c r="CJ30" s="633"/>
      <c r="CK30" s="633"/>
      <c r="CL30" s="633"/>
      <c r="CM30" s="633"/>
      <c r="CN30" s="633"/>
      <c r="CO30" s="633"/>
      <c r="CP30" s="633"/>
      <c r="CQ30" s="634"/>
      <c r="CR30" s="614">
        <v>3098460</v>
      </c>
      <c r="CS30" s="615"/>
      <c r="CT30" s="615"/>
      <c r="CU30" s="615"/>
      <c r="CV30" s="615"/>
      <c r="CW30" s="615"/>
      <c r="CX30" s="615"/>
      <c r="CY30" s="616"/>
      <c r="CZ30" s="623">
        <v>8.5</v>
      </c>
      <c r="DA30" s="657"/>
      <c r="DB30" s="657"/>
      <c r="DC30" s="658"/>
      <c r="DD30" s="630">
        <v>3019926</v>
      </c>
      <c r="DE30" s="615"/>
      <c r="DF30" s="615"/>
      <c r="DG30" s="615"/>
      <c r="DH30" s="615"/>
      <c r="DI30" s="615"/>
      <c r="DJ30" s="615"/>
      <c r="DK30" s="616"/>
      <c r="DL30" s="630">
        <v>3019926</v>
      </c>
      <c r="DM30" s="615"/>
      <c r="DN30" s="615"/>
      <c r="DO30" s="615"/>
      <c r="DP30" s="615"/>
      <c r="DQ30" s="615"/>
      <c r="DR30" s="615"/>
      <c r="DS30" s="615"/>
      <c r="DT30" s="615"/>
      <c r="DU30" s="615"/>
      <c r="DV30" s="616"/>
      <c r="DW30" s="623">
        <v>13.2</v>
      </c>
      <c r="DX30" s="657"/>
      <c r="DY30" s="657"/>
      <c r="DZ30" s="657"/>
      <c r="EA30" s="657"/>
      <c r="EB30" s="657"/>
      <c r="EC30" s="659"/>
    </row>
    <row r="31" spans="2:133" ht="11.25" customHeight="1" x14ac:dyDescent="0.15">
      <c r="B31" s="620" t="s">
        <v>19</v>
      </c>
      <c r="C31" s="621"/>
      <c r="D31" s="621"/>
      <c r="E31" s="621"/>
      <c r="F31" s="621"/>
      <c r="G31" s="621"/>
      <c r="H31" s="621"/>
      <c r="I31" s="621"/>
      <c r="J31" s="621"/>
      <c r="K31" s="621"/>
      <c r="L31" s="621"/>
      <c r="M31" s="621"/>
      <c r="N31" s="621"/>
      <c r="O31" s="621"/>
      <c r="P31" s="621"/>
      <c r="Q31" s="622"/>
      <c r="R31" s="614">
        <v>89416</v>
      </c>
      <c r="S31" s="615"/>
      <c r="T31" s="615"/>
      <c r="U31" s="615"/>
      <c r="V31" s="615"/>
      <c r="W31" s="615"/>
      <c r="X31" s="615"/>
      <c r="Y31" s="616"/>
      <c r="Z31" s="617">
        <v>0.2</v>
      </c>
      <c r="AA31" s="617"/>
      <c r="AB31" s="617"/>
      <c r="AC31" s="617"/>
      <c r="AD31" s="618" t="s">
        <v>452</v>
      </c>
      <c r="AE31" s="618"/>
      <c r="AF31" s="618"/>
      <c r="AG31" s="618"/>
      <c r="AH31" s="618"/>
      <c r="AI31" s="618"/>
      <c r="AJ31" s="618"/>
      <c r="AK31" s="618"/>
      <c r="AL31" s="623" t="s">
        <v>503</v>
      </c>
      <c r="AM31" s="624"/>
      <c r="AN31" s="624"/>
      <c r="AO31" s="625"/>
      <c r="AP31" s="716" t="s">
        <v>502</v>
      </c>
      <c r="AQ31" s="717"/>
      <c r="AR31" s="717"/>
      <c r="AS31" s="717"/>
      <c r="AT31" s="722" t="s">
        <v>501</v>
      </c>
      <c r="AU31" s="311"/>
      <c r="AV31" s="311"/>
      <c r="AW31" s="311"/>
      <c r="AX31" s="603" t="s">
        <v>500</v>
      </c>
      <c r="AY31" s="604"/>
      <c r="AZ31" s="604"/>
      <c r="BA31" s="604"/>
      <c r="BB31" s="604"/>
      <c r="BC31" s="604"/>
      <c r="BD31" s="604"/>
      <c r="BE31" s="604"/>
      <c r="BF31" s="605"/>
      <c r="BG31" s="669">
        <v>99.5</v>
      </c>
      <c r="BH31" s="670"/>
      <c r="BI31" s="670"/>
      <c r="BJ31" s="670"/>
      <c r="BK31" s="670"/>
      <c r="BL31" s="670"/>
      <c r="BM31" s="612">
        <v>96.9</v>
      </c>
      <c r="BN31" s="670"/>
      <c r="BO31" s="670"/>
      <c r="BP31" s="670"/>
      <c r="BQ31" s="675"/>
      <c r="BR31" s="669">
        <v>99.2</v>
      </c>
      <c r="BS31" s="670"/>
      <c r="BT31" s="670"/>
      <c r="BU31" s="670"/>
      <c r="BV31" s="670"/>
      <c r="BW31" s="670"/>
      <c r="BX31" s="612">
        <v>96</v>
      </c>
      <c r="BY31" s="670"/>
      <c r="BZ31" s="670"/>
      <c r="CA31" s="670"/>
      <c r="CB31" s="675"/>
      <c r="CD31" s="712"/>
      <c r="CE31" s="713"/>
      <c r="CF31" s="632" t="s">
        <v>499</v>
      </c>
      <c r="CG31" s="633"/>
      <c r="CH31" s="633"/>
      <c r="CI31" s="633"/>
      <c r="CJ31" s="633"/>
      <c r="CK31" s="633"/>
      <c r="CL31" s="633"/>
      <c r="CM31" s="633"/>
      <c r="CN31" s="633"/>
      <c r="CO31" s="633"/>
      <c r="CP31" s="633"/>
      <c r="CQ31" s="634"/>
      <c r="CR31" s="614">
        <v>174851</v>
      </c>
      <c r="CS31" s="655"/>
      <c r="CT31" s="655"/>
      <c r="CU31" s="655"/>
      <c r="CV31" s="655"/>
      <c r="CW31" s="655"/>
      <c r="CX31" s="655"/>
      <c r="CY31" s="656"/>
      <c r="CZ31" s="623">
        <v>0.5</v>
      </c>
      <c r="DA31" s="657"/>
      <c r="DB31" s="657"/>
      <c r="DC31" s="658"/>
      <c r="DD31" s="630">
        <v>166929</v>
      </c>
      <c r="DE31" s="655"/>
      <c r="DF31" s="655"/>
      <c r="DG31" s="655"/>
      <c r="DH31" s="655"/>
      <c r="DI31" s="655"/>
      <c r="DJ31" s="655"/>
      <c r="DK31" s="656"/>
      <c r="DL31" s="630">
        <v>166929</v>
      </c>
      <c r="DM31" s="655"/>
      <c r="DN31" s="655"/>
      <c r="DO31" s="655"/>
      <c r="DP31" s="655"/>
      <c r="DQ31" s="655"/>
      <c r="DR31" s="655"/>
      <c r="DS31" s="655"/>
      <c r="DT31" s="655"/>
      <c r="DU31" s="655"/>
      <c r="DV31" s="656"/>
      <c r="DW31" s="623">
        <v>0.7</v>
      </c>
      <c r="DX31" s="657"/>
      <c r="DY31" s="657"/>
      <c r="DZ31" s="657"/>
      <c r="EA31" s="657"/>
      <c r="EB31" s="657"/>
      <c r="EC31" s="659"/>
    </row>
    <row r="32" spans="2:133" ht="11.25" customHeight="1" x14ac:dyDescent="0.15">
      <c r="B32" s="620" t="s">
        <v>286</v>
      </c>
      <c r="C32" s="621"/>
      <c r="D32" s="621"/>
      <c r="E32" s="621"/>
      <c r="F32" s="621"/>
      <c r="G32" s="621"/>
      <c r="H32" s="621"/>
      <c r="I32" s="621"/>
      <c r="J32" s="621"/>
      <c r="K32" s="621"/>
      <c r="L32" s="621"/>
      <c r="M32" s="621"/>
      <c r="N32" s="621"/>
      <c r="O32" s="621"/>
      <c r="P32" s="621"/>
      <c r="Q32" s="622"/>
      <c r="R32" s="614">
        <v>7459965</v>
      </c>
      <c r="S32" s="615"/>
      <c r="T32" s="615"/>
      <c r="U32" s="615"/>
      <c r="V32" s="615"/>
      <c r="W32" s="615"/>
      <c r="X32" s="615"/>
      <c r="Y32" s="616"/>
      <c r="Z32" s="617">
        <v>19.8</v>
      </c>
      <c r="AA32" s="617"/>
      <c r="AB32" s="617"/>
      <c r="AC32" s="617"/>
      <c r="AD32" s="618" t="s">
        <v>452</v>
      </c>
      <c r="AE32" s="618"/>
      <c r="AF32" s="618"/>
      <c r="AG32" s="618"/>
      <c r="AH32" s="618"/>
      <c r="AI32" s="618"/>
      <c r="AJ32" s="618"/>
      <c r="AK32" s="618"/>
      <c r="AL32" s="623" t="s">
        <v>451</v>
      </c>
      <c r="AM32" s="624"/>
      <c r="AN32" s="624"/>
      <c r="AO32" s="625"/>
      <c r="AP32" s="718"/>
      <c r="AQ32" s="719"/>
      <c r="AR32" s="719"/>
      <c r="AS32" s="719"/>
      <c r="AT32" s="723"/>
      <c r="AU32" s="312" t="s">
        <v>498</v>
      </c>
      <c r="AV32" s="312"/>
      <c r="AW32" s="312"/>
      <c r="AX32" s="620" t="s">
        <v>497</v>
      </c>
      <c r="AY32" s="621"/>
      <c r="AZ32" s="621"/>
      <c r="BA32" s="621"/>
      <c r="BB32" s="621"/>
      <c r="BC32" s="621"/>
      <c r="BD32" s="621"/>
      <c r="BE32" s="621"/>
      <c r="BF32" s="622"/>
      <c r="BG32" s="666">
        <v>99.5</v>
      </c>
      <c r="BH32" s="655"/>
      <c r="BI32" s="655"/>
      <c r="BJ32" s="655"/>
      <c r="BK32" s="655"/>
      <c r="BL32" s="655"/>
      <c r="BM32" s="624">
        <v>97.6</v>
      </c>
      <c r="BN32" s="667"/>
      <c r="BO32" s="667"/>
      <c r="BP32" s="667"/>
      <c r="BQ32" s="668"/>
      <c r="BR32" s="666">
        <v>99.3</v>
      </c>
      <c r="BS32" s="655"/>
      <c r="BT32" s="655"/>
      <c r="BU32" s="655"/>
      <c r="BV32" s="655"/>
      <c r="BW32" s="655"/>
      <c r="BX32" s="624">
        <v>96.4</v>
      </c>
      <c r="BY32" s="667"/>
      <c r="BZ32" s="667"/>
      <c r="CA32" s="667"/>
      <c r="CB32" s="668"/>
      <c r="CD32" s="714"/>
      <c r="CE32" s="715"/>
      <c r="CF32" s="632" t="s">
        <v>496</v>
      </c>
      <c r="CG32" s="633"/>
      <c r="CH32" s="633"/>
      <c r="CI32" s="633"/>
      <c r="CJ32" s="633"/>
      <c r="CK32" s="633"/>
      <c r="CL32" s="633"/>
      <c r="CM32" s="633"/>
      <c r="CN32" s="633"/>
      <c r="CO32" s="633"/>
      <c r="CP32" s="633"/>
      <c r="CQ32" s="634"/>
      <c r="CR32" s="614" t="s">
        <v>452</v>
      </c>
      <c r="CS32" s="615"/>
      <c r="CT32" s="615"/>
      <c r="CU32" s="615"/>
      <c r="CV32" s="615"/>
      <c r="CW32" s="615"/>
      <c r="CX32" s="615"/>
      <c r="CY32" s="616"/>
      <c r="CZ32" s="623" t="s">
        <v>452</v>
      </c>
      <c r="DA32" s="657"/>
      <c r="DB32" s="657"/>
      <c r="DC32" s="658"/>
      <c r="DD32" s="630" t="s">
        <v>452</v>
      </c>
      <c r="DE32" s="615"/>
      <c r="DF32" s="615"/>
      <c r="DG32" s="615"/>
      <c r="DH32" s="615"/>
      <c r="DI32" s="615"/>
      <c r="DJ32" s="615"/>
      <c r="DK32" s="616"/>
      <c r="DL32" s="630" t="s">
        <v>452</v>
      </c>
      <c r="DM32" s="615"/>
      <c r="DN32" s="615"/>
      <c r="DO32" s="615"/>
      <c r="DP32" s="615"/>
      <c r="DQ32" s="615"/>
      <c r="DR32" s="615"/>
      <c r="DS32" s="615"/>
      <c r="DT32" s="615"/>
      <c r="DU32" s="615"/>
      <c r="DV32" s="616"/>
      <c r="DW32" s="623" t="s">
        <v>452</v>
      </c>
      <c r="DX32" s="657"/>
      <c r="DY32" s="657"/>
      <c r="DZ32" s="657"/>
      <c r="EA32" s="657"/>
      <c r="EB32" s="657"/>
      <c r="EC32" s="659"/>
    </row>
    <row r="33" spans="2:133" ht="11.25" customHeight="1" x14ac:dyDescent="0.15">
      <c r="B33" s="645" t="s">
        <v>52</v>
      </c>
      <c r="C33" s="646"/>
      <c r="D33" s="646"/>
      <c r="E33" s="646"/>
      <c r="F33" s="646"/>
      <c r="G33" s="646"/>
      <c r="H33" s="646"/>
      <c r="I33" s="646"/>
      <c r="J33" s="646"/>
      <c r="K33" s="646"/>
      <c r="L33" s="646"/>
      <c r="M33" s="646"/>
      <c r="N33" s="646"/>
      <c r="O33" s="646"/>
      <c r="P33" s="646"/>
      <c r="Q33" s="647"/>
      <c r="R33" s="614">
        <v>751</v>
      </c>
      <c r="S33" s="615"/>
      <c r="T33" s="615"/>
      <c r="U33" s="615"/>
      <c r="V33" s="615"/>
      <c r="W33" s="615"/>
      <c r="X33" s="615"/>
      <c r="Y33" s="616"/>
      <c r="Z33" s="617">
        <v>0</v>
      </c>
      <c r="AA33" s="617"/>
      <c r="AB33" s="617"/>
      <c r="AC33" s="617"/>
      <c r="AD33" s="618">
        <v>751</v>
      </c>
      <c r="AE33" s="618"/>
      <c r="AF33" s="618"/>
      <c r="AG33" s="618"/>
      <c r="AH33" s="618"/>
      <c r="AI33" s="618"/>
      <c r="AJ33" s="618"/>
      <c r="AK33" s="618"/>
      <c r="AL33" s="623">
        <v>0</v>
      </c>
      <c r="AM33" s="624"/>
      <c r="AN33" s="624"/>
      <c r="AO33" s="625"/>
      <c r="AP33" s="720"/>
      <c r="AQ33" s="721"/>
      <c r="AR33" s="721"/>
      <c r="AS33" s="721"/>
      <c r="AT33" s="724"/>
      <c r="AU33" s="314"/>
      <c r="AV33" s="314"/>
      <c r="AW33" s="314"/>
      <c r="AX33" s="661" t="s">
        <v>495</v>
      </c>
      <c r="AY33" s="662"/>
      <c r="AZ33" s="662"/>
      <c r="BA33" s="662"/>
      <c r="BB33" s="662"/>
      <c r="BC33" s="662"/>
      <c r="BD33" s="662"/>
      <c r="BE33" s="662"/>
      <c r="BF33" s="663"/>
      <c r="BG33" s="671">
        <v>99.5</v>
      </c>
      <c r="BH33" s="672"/>
      <c r="BI33" s="672"/>
      <c r="BJ33" s="672"/>
      <c r="BK33" s="672"/>
      <c r="BL33" s="672"/>
      <c r="BM33" s="673">
        <v>96.4</v>
      </c>
      <c r="BN33" s="672"/>
      <c r="BO33" s="672"/>
      <c r="BP33" s="672"/>
      <c r="BQ33" s="674"/>
      <c r="BR33" s="671">
        <v>99.1</v>
      </c>
      <c r="BS33" s="672"/>
      <c r="BT33" s="672"/>
      <c r="BU33" s="672"/>
      <c r="BV33" s="672"/>
      <c r="BW33" s="672"/>
      <c r="BX33" s="673">
        <v>95.6</v>
      </c>
      <c r="BY33" s="672"/>
      <c r="BZ33" s="672"/>
      <c r="CA33" s="672"/>
      <c r="CB33" s="674"/>
      <c r="CD33" s="632" t="s">
        <v>494</v>
      </c>
      <c r="CE33" s="633"/>
      <c r="CF33" s="633"/>
      <c r="CG33" s="633"/>
      <c r="CH33" s="633"/>
      <c r="CI33" s="633"/>
      <c r="CJ33" s="633"/>
      <c r="CK33" s="633"/>
      <c r="CL33" s="633"/>
      <c r="CM33" s="633"/>
      <c r="CN33" s="633"/>
      <c r="CO33" s="633"/>
      <c r="CP33" s="633"/>
      <c r="CQ33" s="634"/>
      <c r="CR33" s="614">
        <v>13426771</v>
      </c>
      <c r="CS33" s="655"/>
      <c r="CT33" s="655"/>
      <c r="CU33" s="655"/>
      <c r="CV33" s="655"/>
      <c r="CW33" s="655"/>
      <c r="CX33" s="655"/>
      <c r="CY33" s="656"/>
      <c r="CZ33" s="623">
        <v>37</v>
      </c>
      <c r="DA33" s="657"/>
      <c r="DB33" s="657"/>
      <c r="DC33" s="658"/>
      <c r="DD33" s="630">
        <v>9657916</v>
      </c>
      <c r="DE33" s="655"/>
      <c r="DF33" s="655"/>
      <c r="DG33" s="655"/>
      <c r="DH33" s="655"/>
      <c r="DI33" s="655"/>
      <c r="DJ33" s="655"/>
      <c r="DK33" s="656"/>
      <c r="DL33" s="630">
        <v>6866263</v>
      </c>
      <c r="DM33" s="655"/>
      <c r="DN33" s="655"/>
      <c r="DO33" s="655"/>
      <c r="DP33" s="655"/>
      <c r="DQ33" s="655"/>
      <c r="DR33" s="655"/>
      <c r="DS33" s="655"/>
      <c r="DT33" s="655"/>
      <c r="DU33" s="655"/>
      <c r="DV33" s="656"/>
      <c r="DW33" s="623">
        <v>30</v>
      </c>
      <c r="DX33" s="657"/>
      <c r="DY33" s="657"/>
      <c r="DZ33" s="657"/>
      <c r="EA33" s="657"/>
      <c r="EB33" s="657"/>
      <c r="EC33" s="659"/>
    </row>
    <row r="34" spans="2:133" ht="11.25" customHeight="1" x14ac:dyDescent="0.15">
      <c r="B34" s="620" t="s">
        <v>313</v>
      </c>
      <c r="C34" s="621"/>
      <c r="D34" s="621"/>
      <c r="E34" s="621"/>
      <c r="F34" s="621"/>
      <c r="G34" s="621"/>
      <c r="H34" s="621"/>
      <c r="I34" s="621"/>
      <c r="J34" s="621"/>
      <c r="K34" s="621"/>
      <c r="L34" s="621"/>
      <c r="M34" s="621"/>
      <c r="N34" s="621"/>
      <c r="O34" s="621"/>
      <c r="P34" s="621"/>
      <c r="Q34" s="622"/>
      <c r="R34" s="614">
        <v>2732025</v>
      </c>
      <c r="S34" s="615"/>
      <c r="T34" s="615"/>
      <c r="U34" s="615"/>
      <c r="V34" s="615"/>
      <c r="W34" s="615"/>
      <c r="X34" s="615"/>
      <c r="Y34" s="616"/>
      <c r="Z34" s="617">
        <v>7.2</v>
      </c>
      <c r="AA34" s="617"/>
      <c r="AB34" s="617"/>
      <c r="AC34" s="617"/>
      <c r="AD34" s="618" t="s">
        <v>452</v>
      </c>
      <c r="AE34" s="618"/>
      <c r="AF34" s="618"/>
      <c r="AG34" s="618"/>
      <c r="AH34" s="618"/>
      <c r="AI34" s="618"/>
      <c r="AJ34" s="618"/>
      <c r="AK34" s="618"/>
      <c r="AL34" s="623" t="s">
        <v>452</v>
      </c>
      <c r="AM34" s="624"/>
      <c r="AN34" s="624"/>
      <c r="AO34" s="625"/>
      <c r="AP34" s="313"/>
      <c r="AQ34" s="310"/>
      <c r="AR34" s="312"/>
      <c r="AS34" s="311"/>
      <c r="AT34" s="311"/>
      <c r="AU34" s="311"/>
      <c r="AV34" s="311"/>
      <c r="AW34" s="311"/>
      <c r="AX34" s="311"/>
      <c r="AY34" s="311"/>
      <c r="AZ34" s="311"/>
      <c r="BA34" s="311"/>
      <c r="BB34" s="311"/>
      <c r="BC34" s="311"/>
      <c r="BD34" s="311"/>
      <c r="BE34" s="311"/>
      <c r="BF34" s="311"/>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D34" s="632" t="s">
        <v>493</v>
      </c>
      <c r="CE34" s="633"/>
      <c r="CF34" s="633"/>
      <c r="CG34" s="633"/>
      <c r="CH34" s="633"/>
      <c r="CI34" s="633"/>
      <c r="CJ34" s="633"/>
      <c r="CK34" s="633"/>
      <c r="CL34" s="633"/>
      <c r="CM34" s="633"/>
      <c r="CN34" s="633"/>
      <c r="CO34" s="633"/>
      <c r="CP34" s="633"/>
      <c r="CQ34" s="634"/>
      <c r="CR34" s="614">
        <v>4802197</v>
      </c>
      <c r="CS34" s="615"/>
      <c r="CT34" s="615"/>
      <c r="CU34" s="615"/>
      <c r="CV34" s="615"/>
      <c r="CW34" s="615"/>
      <c r="CX34" s="615"/>
      <c r="CY34" s="616"/>
      <c r="CZ34" s="623">
        <v>13.2</v>
      </c>
      <c r="DA34" s="657"/>
      <c r="DB34" s="657"/>
      <c r="DC34" s="658"/>
      <c r="DD34" s="630">
        <v>3260057</v>
      </c>
      <c r="DE34" s="615"/>
      <c r="DF34" s="615"/>
      <c r="DG34" s="615"/>
      <c r="DH34" s="615"/>
      <c r="DI34" s="615"/>
      <c r="DJ34" s="615"/>
      <c r="DK34" s="616"/>
      <c r="DL34" s="630">
        <v>2852501</v>
      </c>
      <c r="DM34" s="615"/>
      <c r="DN34" s="615"/>
      <c r="DO34" s="615"/>
      <c r="DP34" s="615"/>
      <c r="DQ34" s="615"/>
      <c r="DR34" s="615"/>
      <c r="DS34" s="615"/>
      <c r="DT34" s="615"/>
      <c r="DU34" s="615"/>
      <c r="DV34" s="616"/>
      <c r="DW34" s="623">
        <v>12.5</v>
      </c>
      <c r="DX34" s="657"/>
      <c r="DY34" s="657"/>
      <c r="DZ34" s="657"/>
      <c r="EA34" s="657"/>
      <c r="EB34" s="657"/>
      <c r="EC34" s="659"/>
    </row>
    <row r="35" spans="2:133" ht="11.25" customHeight="1" x14ac:dyDescent="0.15">
      <c r="B35" s="620" t="s">
        <v>201</v>
      </c>
      <c r="C35" s="621"/>
      <c r="D35" s="621"/>
      <c r="E35" s="621"/>
      <c r="F35" s="621"/>
      <c r="G35" s="621"/>
      <c r="H35" s="621"/>
      <c r="I35" s="621"/>
      <c r="J35" s="621"/>
      <c r="K35" s="621"/>
      <c r="L35" s="621"/>
      <c r="M35" s="621"/>
      <c r="N35" s="621"/>
      <c r="O35" s="621"/>
      <c r="P35" s="621"/>
      <c r="Q35" s="622"/>
      <c r="R35" s="614">
        <v>444504</v>
      </c>
      <c r="S35" s="615"/>
      <c r="T35" s="615"/>
      <c r="U35" s="615"/>
      <c r="V35" s="615"/>
      <c r="W35" s="615"/>
      <c r="X35" s="615"/>
      <c r="Y35" s="616"/>
      <c r="Z35" s="617">
        <v>1.2</v>
      </c>
      <c r="AA35" s="617"/>
      <c r="AB35" s="617"/>
      <c r="AC35" s="617"/>
      <c r="AD35" s="618">
        <v>5279</v>
      </c>
      <c r="AE35" s="618"/>
      <c r="AF35" s="618"/>
      <c r="AG35" s="618"/>
      <c r="AH35" s="618"/>
      <c r="AI35" s="618"/>
      <c r="AJ35" s="618"/>
      <c r="AK35" s="618"/>
      <c r="AL35" s="623">
        <v>0</v>
      </c>
      <c r="AM35" s="624"/>
      <c r="AN35" s="624"/>
      <c r="AO35" s="625"/>
      <c r="AP35" s="309"/>
      <c r="AQ35" s="596" t="s">
        <v>492</v>
      </c>
      <c r="AR35" s="597"/>
      <c r="AS35" s="597"/>
      <c r="AT35" s="597"/>
      <c r="AU35" s="597"/>
      <c r="AV35" s="597"/>
      <c r="AW35" s="597"/>
      <c r="AX35" s="597"/>
      <c r="AY35" s="597"/>
      <c r="AZ35" s="597"/>
      <c r="BA35" s="597"/>
      <c r="BB35" s="597"/>
      <c r="BC35" s="597"/>
      <c r="BD35" s="597"/>
      <c r="BE35" s="597"/>
      <c r="BF35" s="598"/>
      <c r="BG35" s="596" t="s">
        <v>491</v>
      </c>
      <c r="BH35" s="597"/>
      <c r="BI35" s="597"/>
      <c r="BJ35" s="597"/>
      <c r="BK35" s="597"/>
      <c r="BL35" s="597"/>
      <c r="BM35" s="597"/>
      <c r="BN35" s="597"/>
      <c r="BO35" s="597"/>
      <c r="BP35" s="597"/>
      <c r="BQ35" s="597"/>
      <c r="BR35" s="597"/>
      <c r="BS35" s="597"/>
      <c r="BT35" s="597"/>
      <c r="BU35" s="597"/>
      <c r="BV35" s="597"/>
      <c r="BW35" s="597"/>
      <c r="BX35" s="597"/>
      <c r="BY35" s="597"/>
      <c r="BZ35" s="597"/>
      <c r="CA35" s="597"/>
      <c r="CB35" s="598"/>
      <c r="CD35" s="632" t="s">
        <v>490</v>
      </c>
      <c r="CE35" s="633"/>
      <c r="CF35" s="633"/>
      <c r="CG35" s="633"/>
      <c r="CH35" s="633"/>
      <c r="CI35" s="633"/>
      <c r="CJ35" s="633"/>
      <c r="CK35" s="633"/>
      <c r="CL35" s="633"/>
      <c r="CM35" s="633"/>
      <c r="CN35" s="633"/>
      <c r="CO35" s="633"/>
      <c r="CP35" s="633"/>
      <c r="CQ35" s="634"/>
      <c r="CR35" s="614">
        <v>263631</v>
      </c>
      <c r="CS35" s="655"/>
      <c r="CT35" s="655"/>
      <c r="CU35" s="655"/>
      <c r="CV35" s="655"/>
      <c r="CW35" s="655"/>
      <c r="CX35" s="655"/>
      <c r="CY35" s="656"/>
      <c r="CZ35" s="623">
        <v>0.7</v>
      </c>
      <c r="DA35" s="657"/>
      <c r="DB35" s="657"/>
      <c r="DC35" s="658"/>
      <c r="DD35" s="630">
        <v>187059</v>
      </c>
      <c r="DE35" s="655"/>
      <c r="DF35" s="655"/>
      <c r="DG35" s="655"/>
      <c r="DH35" s="655"/>
      <c r="DI35" s="655"/>
      <c r="DJ35" s="655"/>
      <c r="DK35" s="656"/>
      <c r="DL35" s="630">
        <v>187059</v>
      </c>
      <c r="DM35" s="655"/>
      <c r="DN35" s="655"/>
      <c r="DO35" s="655"/>
      <c r="DP35" s="655"/>
      <c r="DQ35" s="655"/>
      <c r="DR35" s="655"/>
      <c r="DS35" s="655"/>
      <c r="DT35" s="655"/>
      <c r="DU35" s="655"/>
      <c r="DV35" s="656"/>
      <c r="DW35" s="623">
        <v>0.8</v>
      </c>
      <c r="DX35" s="657"/>
      <c r="DY35" s="657"/>
      <c r="DZ35" s="657"/>
      <c r="EA35" s="657"/>
      <c r="EB35" s="657"/>
      <c r="EC35" s="659"/>
    </row>
    <row r="36" spans="2:133" ht="11.25" customHeight="1" x14ac:dyDescent="0.15">
      <c r="B36" s="620" t="s">
        <v>132</v>
      </c>
      <c r="C36" s="621"/>
      <c r="D36" s="621"/>
      <c r="E36" s="621"/>
      <c r="F36" s="621"/>
      <c r="G36" s="621"/>
      <c r="H36" s="621"/>
      <c r="I36" s="621"/>
      <c r="J36" s="621"/>
      <c r="K36" s="621"/>
      <c r="L36" s="621"/>
      <c r="M36" s="621"/>
      <c r="N36" s="621"/>
      <c r="O36" s="621"/>
      <c r="P36" s="621"/>
      <c r="Q36" s="622"/>
      <c r="R36" s="614">
        <v>275913</v>
      </c>
      <c r="S36" s="615"/>
      <c r="T36" s="615"/>
      <c r="U36" s="615"/>
      <c r="V36" s="615"/>
      <c r="W36" s="615"/>
      <c r="X36" s="615"/>
      <c r="Y36" s="616"/>
      <c r="Z36" s="617">
        <v>0.7</v>
      </c>
      <c r="AA36" s="617"/>
      <c r="AB36" s="617"/>
      <c r="AC36" s="617"/>
      <c r="AD36" s="618" t="s">
        <v>452</v>
      </c>
      <c r="AE36" s="618"/>
      <c r="AF36" s="618"/>
      <c r="AG36" s="618"/>
      <c r="AH36" s="618"/>
      <c r="AI36" s="618"/>
      <c r="AJ36" s="618"/>
      <c r="AK36" s="618"/>
      <c r="AL36" s="623" t="s">
        <v>452</v>
      </c>
      <c r="AM36" s="624"/>
      <c r="AN36" s="624"/>
      <c r="AO36" s="625"/>
      <c r="AP36" s="309"/>
      <c r="AQ36" s="676" t="s">
        <v>489</v>
      </c>
      <c r="AR36" s="677"/>
      <c r="AS36" s="677"/>
      <c r="AT36" s="677"/>
      <c r="AU36" s="677"/>
      <c r="AV36" s="677"/>
      <c r="AW36" s="677"/>
      <c r="AX36" s="677"/>
      <c r="AY36" s="678"/>
      <c r="AZ36" s="606">
        <v>3807071</v>
      </c>
      <c r="BA36" s="607"/>
      <c r="BB36" s="607"/>
      <c r="BC36" s="607"/>
      <c r="BD36" s="607"/>
      <c r="BE36" s="607"/>
      <c r="BF36" s="679"/>
      <c r="BG36" s="626" t="s">
        <v>488</v>
      </c>
      <c r="BH36" s="627"/>
      <c r="BI36" s="627"/>
      <c r="BJ36" s="627"/>
      <c r="BK36" s="627"/>
      <c r="BL36" s="627"/>
      <c r="BM36" s="627"/>
      <c r="BN36" s="627"/>
      <c r="BO36" s="627"/>
      <c r="BP36" s="627"/>
      <c r="BQ36" s="627"/>
      <c r="BR36" s="627"/>
      <c r="BS36" s="627"/>
      <c r="BT36" s="627"/>
      <c r="BU36" s="628"/>
      <c r="BV36" s="606">
        <v>97650</v>
      </c>
      <c r="BW36" s="607"/>
      <c r="BX36" s="607"/>
      <c r="BY36" s="607"/>
      <c r="BZ36" s="607"/>
      <c r="CA36" s="607"/>
      <c r="CB36" s="679"/>
      <c r="CD36" s="632" t="s">
        <v>487</v>
      </c>
      <c r="CE36" s="633"/>
      <c r="CF36" s="633"/>
      <c r="CG36" s="633"/>
      <c r="CH36" s="633"/>
      <c r="CI36" s="633"/>
      <c r="CJ36" s="633"/>
      <c r="CK36" s="633"/>
      <c r="CL36" s="633"/>
      <c r="CM36" s="633"/>
      <c r="CN36" s="633"/>
      <c r="CO36" s="633"/>
      <c r="CP36" s="633"/>
      <c r="CQ36" s="634"/>
      <c r="CR36" s="614">
        <v>3219236</v>
      </c>
      <c r="CS36" s="615"/>
      <c r="CT36" s="615"/>
      <c r="CU36" s="615"/>
      <c r="CV36" s="615"/>
      <c r="CW36" s="615"/>
      <c r="CX36" s="615"/>
      <c r="CY36" s="616"/>
      <c r="CZ36" s="623">
        <v>8.9</v>
      </c>
      <c r="DA36" s="657"/>
      <c r="DB36" s="657"/>
      <c r="DC36" s="658"/>
      <c r="DD36" s="630">
        <v>1987711</v>
      </c>
      <c r="DE36" s="615"/>
      <c r="DF36" s="615"/>
      <c r="DG36" s="615"/>
      <c r="DH36" s="615"/>
      <c r="DI36" s="615"/>
      <c r="DJ36" s="615"/>
      <c r="DK36" s="616"/>
      <c r="DL36" s="630">
        <v>1237093</v>
      </c>
      <c r="DM36" s="615"/>
      <c r="DN36" s="615"/>
      <c r="DO36" s="615"/>
      <c r="DP36" s="615"/>
      <c r="DQ36" s="615"/>
      <c r="DR36" s="615"/>
      <c r="DS36" s="615"/>
      <c r="DT36" s="615"/>
      <c r="DU36" s="615"/>
      <c r="DV36" s="616"/>
      <c r="DW36" s="623">
        <v>5.4</v>
      </c>
      <c r="DX36" s="657"/>
      <c r="DY36" s="657"/>
      <c r="DZ36" s="657"/>
      <c r="EA36" s="657"/>
      <c r="EB36" s="657"/>
      <c r="EC36" s="659"/>
    </row>
    <row r="37" spans="2:133" ht="11.25" customHeight="1" x14ac:dyDescent="0.15">
      <c r="B37" s="620" t="s">
        <v>317</v>
      </c>
      <c r="C37" s="621"/>
      <c r="D37" s="621"/>
      <c r="E37" s="621"/>
      <c r="F37" s="621"/>
      <c r="G37" s="621"/>
      <c r="H37" s="621"/>
      <c r="I37" s="621"/>
      <c r="J37" s="621"/>
      <c r="K37" s="621"/>
      <c r="L37" s="621"/>
      <c r="M37" s="621"/>
      <c r="N37" s="621"/>
      <c r="O37" s="621"/>
      <c r="P37" s="621"/>
      <c r="Q37" s="622"/>
      <c r="R37" s="614">
        <v>148963</v>
      </c>
      <c r="S37" s="615"/>
      <c r="T37" s="615"/>
      <c r="U37" s="615"/>
      <c r="V37" s="615"/>
      <c r="W37" s="615"/>
      <c r="X37" s="615"/>
      <c r="Y37" s="616"/>
      <c r="Z37" s="617">
        <v>0.4</v>
      </c>
      <c r="AA37" s="617"/>
      <c r="AB37" s="617"/>
      <c r="AC37" s="617"/>
      <c r="AD37" s="618" t="s">
        <v>452</v>
      </c>
      <c r="AE37" s="618"/>
      <c r="AF37" s="618"/>
      <c r="AG37" s="618"/>
      <c r="AH37" s="618"/>
      <c r="AI37" s="618"/>
      <c r="AJ37" s="618"/>
      <c r="AK37" s="618"/>
      <c r="AL37" s="623" t="s">
        <v>452</v>
      </c>
      <c r="AM37" s="624"/>
      <c r="AN37" s="624"/>
      <c r="AO37" s="625"/>
      <c r="AQ37" s="680" t="s">
        <v>486</v>
      </c>
      <c r="AR37" s="681"/>
      <c r="AS37" s="681"/>
      <c r="AT37" s="681"/>
      <c r="AU37" s="681"/>
      <c r="AV37" s="681"/>
      <c r="AW37" s="681"/>
      <c r="AX37" s="681"/>
      <c r="AY37" s="682"/>
      <c r="AZ37" s="614">
        <v>498362</v>
      </c>
      <c r="BA37" s="615"/>
      <c r="BB37" s="615"/>
      <c r="BC37" s="615"/>
      <c r="BD37" s="655"/>
      <c r="BE37" s="655"/>
      <c r="BF37" s="668"/>
      <c r="BG37" s="632" t="s">
        <v>485</v>
      </c>
      <c r="BH37" s="633"/>
      <c r="BI37" s="633"/>
      <c r="BJ37" s="633"/>
      <c r="BK37" s="633"/>
      <c r="BL37" s="633"/>
      <c r="BM37" s="633"/>
      <c r="BN37" s="633"/>
      <c r="BO37" s="633"/>
      <c r="BP37" s="633"/>
      <c r="BQ37" s="633"/>
      <c r="BR37" s="633"/>
      <c r="BS37" s="633"/>
      <c r="BT37" s="633"/>
      <c r="BU37" s="634"/>
      <c r="BV37" s="614">
        <v>4553</v>
      </c>
      <c r="BW37" s="615"/>
      <c r="BX37" s="615"/>
      <c r="BY37" s="615"/>
      <c r="BZ37" s="615"/>
      <c r="CA37" s="615"/>
      <c r="CB37" s="631"/>
      <c r="CD37" s="632" t="s">
        <v>484</v>
      </c>
      <c r="CE37" s="633"/>
      <c r="CF37" s="633"/>
      <c r="CG37" s="633"/>
      <c r="CH37" s="633"/>
      <c r="CI37" s="633"/>
      <c r="CJ37" s="633"/>
      <c r="CK37" s="633"/>
      <c r="CL37" s="633"/>
      <c r="CM37" s="633"/>
      <c r="CN37" s="633"/>
      <c r="CO37" s="633"/>
      <c r="CP37" s="633"/>
      <c r="CQ37" s="634"/>
      <c r="CR37" s="614">
        <v>139971</v>
      </c>
      <c r="CS37" s="655"/>
      <c r="CT37" s="655"/>
      <c r="CU37" s="655"/>
      <c r="CV37" s="655"/>
      <c r="CW37" s="655"/>
      <c r="CX37" s="655"/>
      <c r="CY37" s="656"/>
      <c r="CZ37" s="623">
        <v>0.4</v>
      </c>
      <c r="DA37" s="657"/>
      <c r="DB37" s="657"/>
      <c r="DC37" s="658"/>
      <c r="DD37" s="630">
        <v>116522</v>
      </c>
      <c r="DE37" s="655"/>
      <c r="DF37" s="655"/>
      <c r="DG37" s="655"/>
      <c r="DH37" s="655"/>
      <c r="DI37" s="655"/>
      <c r="DJ37" s="655"/>
      <c r="DK37" s="656"/>
      <c r="DL37" s="630">
        <v>116522</v>
      </c>
      <c r="DM37" s="655"/>
      <c r="DN37" s="655"/>
      <c r="DO37" s="655"/>
      <c r="DP37" s="655"/>
      <c r="DQ37" s="655"/>
      <c r="DR37" s="655"/>
      <c r="DS37" s="655"/>
      <c r="DT37" s="655"/>
      <c r="DU37" s="655"/>
      <c r="DV37" s="656"/>
      <c r="DW37" s="623">
        <v>0.5</v>
      </c>
      <c r="DX37" s="657"/>
      <c r="DY37" s="657"/>
      <c r="DZ37" s="657"/>
      <c r="EA37" s="657"/>
      <c r="EB37" s="657"/>
      <c r="EC37" s="659"/>
    </row>
    <row r="38" spans="2:133" ht="11.25" customHeight="1" x14ac:dyDescent="0.15">
      <c r="B38" s="620" t="s">
        <v>257</v>
      </c>
      <c r="C38" s="621"/>
      <c r="D38" s="621"/>
      <c r="E38" s="621"/>
      <c r="F38" s="621"/>
      <c r="G38" s="621"/>
      <c r="H38" s="621"/>
      <c r="I38" s="621"/>
      <c r="J38" s="621"/>
      <c r="K38" s="621"/>
      <c r="L38" s="621"/>
      <c r="M38" s="621"/>
      <c r="N38" s="621"/>
      <c r="O38" s="621"/>
      <c r="P38" s="621"/>
      <c r="Q38" s="622"/>
      <c r="R38" s="614">
        <v>375566</v>
      </c>
      <c r="S38" s="615"/>
      <c r="T38" s="615"/>
      <c r="U38" s="615"/>
      <c r="V38" s="615"/>
      <c r="W38" s="615"/>
      <c r="X38" s="615"/>
      <c r="Y38" s="616"/>
      <c r="Z38" s="617">
        <v>1</v>
      </c>
      <c r="AA38" s="617"/>
      <c r="AB38" s="617"/>
      <c r="AC38" s="617"/>
      <c r="AD38" s="618" t="s">
        <v>451</v>
      </c>
      <c r="AE38" s="618"/>
      <c r="AF38" s="618"/>
      <c r="AG38" s="618"/>
      <c r="AH38" s="618"/>
      <c r="AI38" s="618"/>
      <c r="AJ38" s="618"/>
      <c r="AK38" s="618"/>
      <c r="AL38" s="623" t="s">
        <v>452</v>
      </c>
      <c r="AM38" s="624"/>
      <c r="AN38" s="624"/>
      <c r="AO38" s="625"/>
      <c r="AQ38" s="680" t="s">
        <v>483</v>
      </c>
      <c r="AR38" s="681"/>
      <c r="AS38" s="681"/>
      <c r="AT38" s="681"/>
      <c r="AU38" s="681"/>
      <c r="AV38" s="681"/>
      <c r="AW38" s="681"/>
      <c r="AX38" s="681"/>
      <c r="AY38" s="682"/>
      <c r="AZ38" s="614">
        <v>17198</v>
      </c>
      <c r="BA38" s="615"/>
      <c r="BB38" s="615"/>
      <c r="BC38" s="615"/>
      <c r="BD38" s="655"/>
      <c r="BE38" s="655"/>
      <c r="BF38" s="668"/>
      <c r="BG38" s="632" t="s">
        <v>319</v>
      </c>
      <c r="BH38" s="633"/>
      <c r="BI38" s="633"/>
      <c r="BJ38" s="633"/>
      <c r="BK38" s="633"/>
      <c r="BL38" s="633"/>
      <c r="BM38" s="633"/>
      <c r="BN38" s="633"/>
      <c r="BO38" s="633"/>
      <c r="BP38" s="633"/>
      <c r="BQ38" s="633"/>
      <c r="BR38" s="633"/>
      <c r="BS38" s="633"/>
      <c r="BT38" s="633"/>
      <c r="BU38" s="634"/>
      <c r="BV38" s="614">
        <v>8970</v>
      </c>
      <c r="BW38" s="615"/>
      <c r="BX38" s="615"/>
      <c r="BY38" s="615"/>
      <c r="BZ38" s="615"/>
      <c r="CA38" s="615"/>
      <c r="CB38" s="631"/>
      <c r="CD38" s="632" t="s">
        <v>482</v>
      </c>
      <c r="CE38" s="633"/>
      <c r="CF38" s="633"/>
      <c r="CG38" s="633"/>
      <c r="CH38" s="633"/>
      <c r="CI38" s="633"/>
      <c r="CJ38" s="633"/>
      <c r="CK38" s="633"/>
      <c r="CL38" s="633"/>
      <c r="CM38" s="633"/>
      <c r="CN38" s="633"/>
      <c r="CO38" s="633"/>
      <c r="CP38" s="633"/>
      <c r="CQ38" s="634"/>
      <c r="CR38" s="614">
        <v>3371128</v>
      </c>
      <c r="CS38" s="615"/>
      <c r="CT38" s="615"/>
      <c r="CU38" s="615"/>
      <c r="CV38" s="615"/>
      <c r="CW38" s="615"/>
      <c r="CX38" s="615"/>
      <c r="CY38" s="616"/>
      <c r="CZ38" s="623">
        <v>9.3000000000000007</v>
      </c>
      <c r="DA38" s="657"/>
      <c r="DB38" s="657"/>
      <c r="DC38" s="658"/>
      <c r="DD38" s="630">
        <v>2746295</v>
      </c>
      <c r="DE38" s="615"/>
      <c r="DF38" s="615"/>
      <c r="DG38" s="615"/>
      <c r="DH38" s="615"/>
      <c r="DI38" s="615"/>
      <c r="DJ38" s="615"/>
      <c r="DK38" s="616"/>
      <c r="DL38" s="630">
        <v>2589610</v>
      </c>
      <c r="DM38" s="615"/>
      <c r="DN38" s="615"/>
      <c r="DO38" s="615"/>
      <c r="DP38" s="615"/>
      <c r="DQ38" s="615"/>
      <c r="DR38" s="615"/>
      <c r="DS38" s="615"/>
      <c r="DT38" s="615"/>
      <c r="DU38" s="615"/>
      <c r="DV38" s="616"/>
      <c r="DW38" s="623">
        <v>11.3</v>
      </c>
      <c r="DX38" s="657"/>
      <c r="DY38" s="657"/>
      <c r="DZ38" s="657"/>
      <c r="EA38" s="657"/>
      <c r="EB38" s="657"/>
      <c r="EC38" s="659"/>
    </row>
    <row r="39" spans="2:133" ht="11.25" customHeight="1" x14ac:dyDescent="0.15">
      <c r="B39" s="620" t="s">
        <v>311</v>
      </c>
      <c r="C39" s="621"/>
      <c r="D39" s="621"/>
      <c r="E39" s="621"/>
      <c r="F39" s="621"/>
      <c r="G39" s="621"/>
      <c r="H39" s="621"/>
      <c r="I39" s="621"/>
      <c r="J39" s="621"/>
      <c r="K39" s="621"/>
      <c r="L39" s="621"/>
      <c r="M39" s="621"/>
      <c r="N39" s="621"/>
      <c r="O39" s="621"/>
      <c r="P39" s="621"/>
      <c r="Q39" s="622"/>
      <c r="R39" s="614">
        <v>291129</v>
      </c>
      <c r="S39" s="615"/>
      <c r="T39" s="615"/>
      <c r="U39" s="615"/>
      <c r="V39" s="615"/>
      <c r="W39" s="615"/>
      <c r="X39" s="615"/>
      <c r="Y39" s="616"/>
      <c r="Z39" s="617">
        <v>0.8</v>
      </c>
      <c r="AA39" s="617"/>
      <c r="AB39" s="617"/>
      <c r="AC39" s="617"/>
      <c r="AD39" s="618">
        <v>1053</v>
      </c>
      <c r="AE39" s="618"/>
      <c r="AF39" s="618"/>
      <c r="AG39" s="618"/>
      <c r="AH39" s="618"/>
      <c r="AI39" s="618"/>
      <c r="AJ39" s="618"/>
      <c r="AK39" s="618"/>
      <c r="AL39" s="623">
        <v>0</v>
      </c>
      <c r="AM39" s="624"/>
      <c r="AN39" s="624"/>
      <c r="AO39" s="625"/>
      <c r="AQ39" s="680" t="s">
        <v>481</v>
      </c>
      <c r="AR39" s="681"/>
      <c r="AS39" s="681"/>
      <c r="AT39" s="681"/>
      <c r="AU39" s="681"/>
      <c r="AV39" s="681"/>
      <c r="AW39" s="681"/>
      <c r="AX39" s="681"/>
      <c r="AY39" s="682"/>
      <c r="AZ39" s="614">
        <v>10919</v>
      </c>
      <c r="BA39" s="615"/>
      <c r="BB39" s="615"/>
      <c r="BC39" s="615"/>
      <c r="BD39" s="655"/>
      <c r="BE39" s="655"/>
      <c r="BF39" s="668"/>
      <c r="BG39" s="632" t="s">
        <v>281</v>
      </c>
      <c r="BH39" s="633"/>
      <c r="BI39" s="633"/>
      <c r="BJ39" s="633"/>
      <c r="BK39" s="633"/>
      <c r="BL39" s="633"/>
      <c r="BM39" s="633"/>
      <c r="BN39" s="633"/>
      <c r="BO39" s="633"/>
      <c r="BP39" s="633"/>
      <c r="BQ39" s="633"/>
      <c r="BR39" s="633"/>
      <c r="BS39" s="633"/>
      <c r="BT39" s="633"/>
      <c r="BU39" s="634"/>
      <c r="BV39" s="614">
        <v>13848</v>
      </c>
      <c r="BW39" s="615"/>
      <c r="BX39" s="615"/>
      <c r="BY39" s="615"/>
      <c r="BZ39" s="615"/>
      <c r="CA39" s="615"/>
      <c r="CB39" s="631"/>
      <c r="CD39" s="632" t="s">
        <v>480</v>
      </c>
      <c r="CE39" s="633"/>
      <c r="CF39" s="633"/>
      <c r="CG39" s="633"/>
      <c r="CH39" s="633"/>
      <c r="CI39" s="633"/>
      <c r="CJ39" s="633"/>
      <c r="CK39" s="633"/>
      <c r="CL39" s="633"/>
      <c r="CM39" s="633"/>
      <c r="CN39" s="633"/>
      <c r="CO39" s="633"/>
      <c r="CP39" s="633"/>
      <c r="CQ39" s="634"/>
      <c r="CR39" s="614">
        <v>1759479</v>
      </c>
      <c r="CS39" s="655"/>
      <c r="CT39" s="655"/>
      <c r="CU39" s="655"/>
      <c r="CV39" s="655"/>
      <c r="CW39" s="655"/>
      <c r="CX39" s="655"/>
      <c r="CY39" s="656"/>
      <c r="CZ39" s="623">
        <v>4.9000000000000004</v>
      </c>
      <c r="DA39" s="657"/>
      <c r="DB39" s="657"/>
      <c r="DC39" s="658"/>
      <c r="DD39" s="630">
        <v>1475310</v>
      </c>
      <c r="DE39" s="655"/>
      <c r="DF39" s="655"/>
      <c r="DG39" s="655"/>
      <c r="DH39" s="655"/>
      <c r="DI39" s="655"/>
      <c r="DJ39" s="655"/>
      <c r="DK39" s="656"/>
      <c r="DL39" s="630" t="s">
        <v>452</v>
      </c>
      <c r="DM39" s="655"/>
      <c r="DN39" s="655"/>
      <c r="DO39" s="655"/>
      <c r="DP39" s="655"/>
      <c r="DQ39" s="655"/>
      <c r="DR39" s="655"/>
      <c r="DS39" s="655"/>
      <c r="DT39" s="655"/>
      <c r="DU39" s="655"/>
      <c r="DV39" s="656"/>
      <c r="DW39" s="623" t="s">
        <v>452</v>
      </c>
      <c r="DX39" s="657"/>
      <c r="DY39" s="657"/>
      <c r="DZ39" s="657"/>
      <c r="EA39" s="657"/>
      <c r="EB39" s="657"/>
      <c r="EC39" s="659"/>
    </row>
    <row r="40" spans="2:133" ht="11.25" customHeight="1" x14ac:dyDescent="0.15">
      <c r="B40" s="620" t="s">
        <v>325</v>
      </c>
      <c r="C40" s="621"/>
      <c r="D40" s="621"/>
      <c r="E40" s="621"/>
      <c r="F40" s="621"/>
      <c r="G40" s="621"/>
      <c r="H40" s="621"/>
      <c r="I40" s="621"/>
      <c r="J40" s="621"/>
      <c r="K40" s="621"/>
      <c r="L40" s="621"/>
      <c r="M40" s="621"/>
      <c r="N40" s="621"/>
      <c r="O40" s="621"/>
      <c r="P40" s="621"/>
      <c r="Q40" s="622"/>
      <c r="R40" s="614">
        <v>3999378</v>
      </c>
      <c r="S40" s="615"/>
      <c r="T40" s="615"/>
      <c r="U40" s="615"/>
      <c r="V40" s="615"/>
      <c r="W40" s="615"/>
      <c r="X40" s="615"/>
      <c r="Y40" s="616"/>
      <c r="Z40" s="617">
        <v>10.6</v>
      </c>
      <c r="AA40" s="617"/>
      <c r="AB40" s="617"/>
      <c r="AC40" s="617"/>
      <c r="AD40" s="618" t="s">
        <v>452</v>
      </c>
      <c r="AE40" s="618"/>
      <c r="AF40" s="618"/>
      <c r="AG40" s="618"/>
      <c r="AH40" s="618"/>
      <c r="AI40" s="618"/>
      <c r="AJ40" s="618"/>
      <c r="AK40" s="618"/>
      <c r="AL40" s="623" t="s">
        <v>452</v>
      </c>
      <c r="AM40" s="624"/>
      <c r="AN40" s="624"/>
      <c r="AO40" s="625"/>
      <c r="AQ40" s="680" t="s">
        <v>479</v>
      </c>
      <c r="AR40" s="681"/>
      <c r="AS40" s="681"/>
      <c r="AT40" s="681"/>
      <c r="AU40" s="681"/>
      <c r="AV40" s="681"/>
      <c r="AW40" s="681"/>
      <c r="AX40" s="681"/>
      <c r="AY40" s="682"/>
      <c r="AZ40" s="614" t="s">
        <v>452</v>
      </c>
      <c r="BA40" s="615"/>
      <c r="BB40" s="615"/>
      <c r="BC40" s="615"/>
      <c r="BD40" s="655"/>
      <c r="BE40" s="655"/>
      <c r="BF40" s="668"/>
      <c r="BG40" s="725" t="s">
        <v>478</v>
      </c>
      <c r="BH40" s="726"/>
      <c r="BI40" s="726"/>
      <c r="BJ40" s="726"/>
      <c r="BK40" s="726"/>
      <c r="BL40" s="308"/>
      <c r="BM40" s="633" t="s">
        <v>477</v>
      </c>
      <c r="BN40" s="633"/>
      <c r="BO40" s="633"/>
      <c r="BP40" s="633"/>
      <c r="BQ40" s="633"/>
      <c r="BR40" s="633"/>
      <c r="BS40" s="633"/>
      <c r="BT40" s="633"/>
      <c r="BU40" s="634"/>
      <c r="BV40" s="614">
        <v>95</v>
      </c>
      <c r="BW40" s="615"/>
      <c r="BX40" s="615"/>
      <c r="BY40" s="615"/>
      <c r="BZ40" s="615"/>
      <c r="CA40" s="615"/>
      <c r="CB40" s="631"/>
      <c r="CD40" s="632" t="s">
        <v>476</v>
      </c>
      <c r="CE40" s="633"/>
      <c r="CF40" s="633"/>
      <c r="CG40" s="633"/>
      <c r="CH40" s="633"/>
      <c r="CI40" s="633"/>
      <c r="CJ40" s="633"/>
      <c r="CK40" s="633"/>
      <c r="CL40" s="633"/>
      <c r="CM40" s="633"/>
      <c r="CN40" s="633"/>
      <c r="CO40" s="633"/>
      <c r="CP40" s="633"/>
      <c r="CQ40" s="634"/>
      <c r="CR40" s="614">
        <v>11100</v>
      </c>
      <c r="CS40" s="615"/>
      <c r="CT40" s="615"/>
      <c r="CU40" s="615"/>
      <c r="CV40" s="615"/>
      <c r="CW40" s="615"/>
      <c r="CX40" s="615"/>
      <c r="CY40" s="616"/>
      <c r="CZ40" s="623">
        <v>0</v>
      </c>
      <c r="DA40" s="657"/>
      <c r="DB40" s="657"/>
      <c r="DC40" s="658"/>
      <c r="DD40" s="630">
        <v>1484</v>
      </c>
      <c r="DE40" s="615"/>
      <c r="DF40" s="615"/>
      <c r="DG40" s="615"/>
      <c r="DH40" s="615"/>
      <c r="DI40" s="615"/>
      <c r="DJ40" s="615"/>
      <c r="DK40" s="616"/>
      <c r="DL40" s="630" t="s">
        <v>452</v>
      </c>
      <c r="DM40" s="615"/>
      <c r="DN40" s="615"/>
      <c r="DO40" s="615"/>
      <c r="DP40" s="615"/>
      <c r="DQ40" s="615"/>
      <c r="DR40" s="615"/>
      <c r="DS40" s="615"/>
      <c r="DT40" s="615"/>
      <c r="DU40" s="615"/>
      <c r="DV40" s="616"/>
      <c r="DW40" s="623" t="s">
        <v>451</v>
      </c>
      <c r="DX40" s="657"/>
      <c r="DY40" s="657"/>
      <c r="DZ40" s="657"/>
      <c r="EA40" s="657"/>
      <c r="EB40" s="657"/>
      <c r="EC40" s="659"/>
    </row>
    <row r="41" spans="2:133" ht="11.25" customHeight="1" x14ac:dyDescent="0.15">
      <c r="B41" s="620" t="s">
        <v>475</v>
      </c>
      <c r="C41" s="621"/>
      <c r="D41" s="621"/>
      <c r="E41" s="621"/>
      <c r="F41" s="621"/>
      <c r="G41" s="621"/>
      <c r="H41" s="621"/>
      <c r="I41" s="621"/>
      <c r="J41" s="621"/>
      <c r="K41" s="621"/>
      <c r="L41" s="621"/>
      <c r="M41" s="621"/>
      <c r="N41" s="621"/>
      <c r="O41" s="621"/>
      <c r="P41" s="621"/>
      <c r="Q41" s="622"/>
      <c r="R41" s="614" t="s">
        <v>452</v>
      </c>
      <c r="S41" s="615"/>
      <c r="T41" s="615"/>
      <c r="U41" s="615"/>
      <c r="V41" s="615"/>
      <c r="W41" s="615"/>
      <c r="X41" s="615"/>
      <c r="Y41" s="616"/>
      <c r="Z41" s="617" t="s">
        <v>452</v>
      </c>
      <c r="AA41" s="617"/>
      <c r="AB41" s="617"/>
      <c r="AC41" s="617"/>
      <c r="AD41" s="618" t="s">
        <v>452</v>
      </c>
      <c r="AE41" s="618"/>
      <c r="AF41" s="618"/>
      <c r="AG41" s="618"/>
      <c r="AH41" s="618"/>
      <c r="AI41" s="618"/>
      <c r="AJ41" s="618"/>
      <c r="AK41" s="618"/>
      <c r="AL41" s="623" t="s">
        <v>451</v>
      </c>
      <c r="AM41" s="624"/>
      <c r="AN41" s="624"/>
      <c r="AO41" s="625"/>
      <c r="AQ41" s="680" t="s">
        <v>474</v>
      </c>
      <c r="AR41" s="681"/>
      <c r="AS41" s="681"/>
      <c r="AT41" s="681"/>
      <c r="AU41" s="681"/>
      <c r="AV41" s="681"/>
      <c r="AW41" s="681"/>
      <c r="AX41" s="681"/>
      <c r="AY41" s="682"/>
      <c r="AZ41" s="614">
        <v>653890</v>
      </c>
      <c r="BA41" s="615"/>
      <c r="BB41" s="615"/>
      <c r="BC41" s="615"/>
      <c r="BD41" s="655"/>
      <c r="BE41" s="655"/>
      <c r="BF41" s="668"/>
      <c r="BG41" s="725"/>
      <c r="BH41" s="726"/>
      <c r="BI41" s="726"/>
      <c r="BJ41" s="726"/>
      <c r="BK41" s="726"/>
      <c r="BL41" s="308"/>
      <c r="BM41" s="633" t="s">
        <v>473</v>
      </c>
      <c r="BN41" s="633"/>
      <c r="BO41" s="633"/>
      <c r="BP41" s="633"/>
      <c r="BQ41" s="633"/>
      <c r="BR41" s="633"/>
      <c r="BS41" s="633"/>
      <c r="BT41" s="633"/>
      <c r="BU41" s="634"/>
      <c r="BV41" s="614" t="s">
        <v>452</v>
      </c>
      <c r="BW41" s="615"/>
      <c r="BX41" s="615"/>
      <c r="BY41" s="615"/>
      <c r="BZ41" s="615"/>
      <c r="CA41" s="615"/>
      <c r="CB41" s="631"/>
      <c r="CD41" s="632" t="s">
        <v>472</v>
      </c>
      <c r="CE41" s="633"/>
      <c r="CF41" s="633"/>
      <c r="CG41" s="633"/>
      <c r="CH41" s="633"/>
      <c r="CI41" s="633"/>
      <c r="CJ41" s="633"/>
      <c r="CK41" s="633"/>
      <c r="CL41" s="633"/>
      <c r="CM41" s="633"/>
      <c r="CN41" s="633"/>
      <c r="CO41" s="633"/>
      <c r="CP41" s="633"/>
      <c r="CQ41" s="634"/>
      <c r="CR41" s="614" t="s">
        <v>451</v>
      </c>
      <c r="CS41" s="655"/>
      <c r="CT41" s="655"/>
      <c r="CU41" s="655"/>
      <c r="CV41" s="655"/>
      <c r="CW41" s="655"/>
      <c r="CX41" s="655"/>
      <c r="CY41" s="656"/>
      <c r="CZ41" s="623" t="s">
        <v>452</v>
      </c>
      <c r="DA41" s="657"/>
      <c r="DB41" s="657"/>
      <c r="DC41" s="658"/>
      <c r="DD41" s="630" t="s">
        <v>470</v>
      </c>
      <c r="DE41" s="655"/>
      <c r="DF41" s="655"/>
      <c r="DG41" s="655"/>
      <c r="DH41" s="655"/>
      <c r="DI41" s="655"/>
      <c r="DJ41" s="655"/>
      <c r="DK41" s="656"/>
      <c r="DL41" s="683"/>
      <c r="DM41" s="684"/>
      <c r="DN41" s="684"/>
      <c r="DO41" s="684"/>
      <c r="DP41" s="684"/>
      <c r="DQ41" s="684"/>
      <c r="DR41" s="684"/>
      <c r="DS41" s="684"/>
      <c r="DT41" s="684"/>
      <c r="DU41" s="684"/>
      <c r="DV41" s="685"/>
      <c r="DW41" s="686"/>
      <c r="DX41" s="687"/>
      <c r="DY41" s="687"/>
      <c r="DZ41" s="687"/>
      <c r="EA41" s="687"/>
      <c r="EB41" s="687"/>
      <c r="EC41" s="688"/>
    </row>
    <row r="42" spans="2:133" ht="11.25" customHeight="1" x14ac:dyDescent="0.15">
      <c r="B42" s="620" t="s">
        <v>471</v>
      </c>
      <c r="C42" s="621"/>
      <c r="D42" s="621"/>
      <c r="E42" s="621"/>
      <c r="F42" s="621"/>
      <c r="G42" s="621"/>
      <c r="H42" s="621"/>
      <c r="I42" s="621"/>
      <c r="J42" s="621"/>
      <c r="K42" s="621"/>
      <c r="L42" s="621"/>
      <c r="M42" s="621"/>
      <c r="N42" s="621"/>
      <c r="O42" s="621"/>
      <c r="P42" s="621"/>
      <c r="Q42" s="622"/>
      <c r="R42" s="614" t="s">
        <v>469</v>
      </c>
      <c r="S42" s="615"/>
      <c r="T42" s="615"/>
      <c r="U42" s="615"/>
      <c r="V42" s="615"/>
      <c r="W42" s="615"/>
      <c r="X42" s="615"/>
      <c r="Y42" s="616"/>
      <c r="Z42" s="617" t="s">
        <v>451</v>
      </c>
      <c r="AA42" s="617"/>
      <c r="AB42" s="617"/>
      <c r="AC42" s="617"/>
      <c r="AD42" s="618" t="s">
        <v>470</v>
      </c>
      <c r="AE42" s="618"/>
      <c r="AF42" s="618"/>
      <c r="AG42" s="618"/>
      <c r="AH42" s="618"/>
      <c r="AI42" s="618"/>
      <c r="AJ42" s="618"/>
      <c r="AK42" s="618"/>
      <c r="AL42" s="623" t="s">
        <v>469</v>
      </c>
      <c r="AM42" s="624"/>
      <c r="AN42" s="624"/>
      <c r="AO42" s="625"/>
      <c r="AQ42" s="689" t="s">
        <v>468</v>
      </c>
      <c r="AR42" s="690"/>
      <c r="AS42" s="690"/>
      <c r="AT42" s="690"/>
      <c r="AU42" s="690"/>
      <c r="AV42" s="690"/>
      <c r="AW42" s="690"/>
      <c r="AX42" s="690"/>
      <c r="AY42" s="691"/>
      <c r="AZ42" s="692">
        <v>2626702</v>
      </c>
      <c r="BA42" s="693"/>
      <c r="BB42" s="693"/>
      <c r="BC42" s="693"/>
      <c r="BD42" s="672"/>
      <c r="BE42" s="672"/>
      <c r="BF42" s="674"/>
      <c r="BG42" s="727"/>
      <c r="BH42" s="728"/>
      <c r="BI42" s="728"/>
      <c r="BJ42" s="728"/>
      <c r="BK42" s="728"/>
      <c r="BL42" s="307"/>
      <c r="BM42" s="637" t="s">
        <v>467</v>
      </c>
      <c r="BN42" s="637"/>
      <c r="BO42" s="637"/>
      <c r="BP42" s="637"/>
      <c r="BQ42" s="637"/>
      <c r="BR42" s="637"/>
      <c r="BS42" s="637"/>
      <c r="BT42" s="637"/>
      <c r="BU42" s="638"/>
      <c r="BV42" s="692">
        <v>414</v>
      </c>
      <c r="BW42" s="693"/>
      <c r="BX42" s="693"/>
      <c r="BY42" s="693"/>
      <c r="BZ42" s="693"/>
      <c r="CA42" s="693"/>
      <c r="CB42" s="694"/>
      <c r="CD42" s="620" t="s">
        <v>466</v>
      </c>
      <c r="CE42" s="621"/>
      <c r="CF42" s="621"/>
      <c r="CG42" s="621"/>
      <c r="CH42" s="621"/>
      <c r="CI42" s="621"/>
      <c r="CJ42" s="621"/>
      <c r="CK42" s="621"/>
      <c r="CL42" s="621"/>
      <c r="CM42" s="621"/>
      <c r="CN42" s="621"/>
      <c r="CO42" s="621"/>
      <c r="CP42" s="621"/>
      <c r="CQ42" s="622"/>
      <c r="CR42" s="614">
        <v>3546883</v>
      </c>
      <c r="CS42" s="655"/>
      <c r="CT42" s="655"/>
      <c r="CU42" s="655"/>
      <c r="CV42" s="655"/>
      <c r="CW42" s="655"/>
      <c r="CX42" s="655"/>
      <c r="CY42" s="656"/>
      <c r="CZ42" s="623">
        <v>9.8000000000000007</v>
      </c>
      <c r="DA42" s="657"/>
      <c r="DB42" s="657"/>
      <c r="DC42" s="658"/>
      <c r="DD42" s="630">
        <v>963817</v>
      </c>
      <c r="DE42" s="655"/>
      <c r="DF42" s="655"/>
      <c r="DG42" s="655"/>
      <c r="DH42" s="655"/>
      <c r="DI42" s="655"/>
      <c r="DJ42" s="655"/>
      <c r="DK42" s="656"/>
      <c r="DL42" s="683"/>
      <c r="DM42" s="684"/>
      <c r="DN42" s="684"/>
      <c r="DO42" s="684"/>
      <c r="DP42" s="684"/>
      <c r="DQ42" s="684"/>
      <c r="DR42" s="684"/>
      <c r="DS42" s="684"/>
      <c r="DT42" s="684"/>
      <c r="DU42" s="684"/>
      <c r="DV42" s="685"/>
      <c r="DW42" s="686"/>
      <c r="DX42" s="687"/>
      <c r="DY42" s="687"/>
      <c r="DZ42" s="687"/>
      <c r="EA42" s="687"/>
      <c r="EB42" s="687"/>
      <c r="EC42" s="688"/>
    </row>
    <row r="43" spans="2:133" ht="11.25" customHeight="1" x14ac:dyDescent="0.15">
      <c r="B43" s="620" t="s">
        <v>465</v>
      </c>
      <c r="C43" s="621"/>
      <c r="D43" s="621"/>
      <c r="E43" s="621"/>
      <c r="F43" s="621"/>
      <c r="G43" s="621"/>
      <c r="H43" s="621"/>
      <c r="I43" s="621"/>
      <c r="J43" s="621"/>
      <c r="K43" s="621"/>
      <c r="L43" s="621"/>
      <c r="M43" s="621"/>
      <c r="N43" s="621"/>
      <c r="O43" s="621"/>
      <c r="P43" s="621"/>
      <c r="Q43" s="622"/>
      <c r="R43" s="614">
        <v>2175178</v>
      </c>
      <c r="S43" s="615"/>
      <c r="T43" s="615"/>
      <c r="U43" s="615"/>
      <c r="V43" s="615"/>
      <c r="W43" s="615"/>
      <c r="X43" s="615"/>
      <c r="Y43" s="616"/>
      <c r="Z43" s="617">
        <v>5.8</v>
      </c>
      <c r="AA43" s="617"/>
      <c r="AB43" s="617"/>
      <c r="AC43" s="617"/>
      <c r="AD43" s="618" t="s">
        <v>452</v>
      </c>
      <c r="AE43" s="618"/>
      <c r="AF43" s="618"/>
      <c r="AG43" s="618"/>
      <c r="AH43" s="618"/>
      <c r="AI43" s="618"/>
      <c r="AJ43" s="618"/>
      <c r="AK43" s="618"/>
      <c r="AL43" s="623" t="s">
        <v>452</v>
      </c>
      <c r="AM43" s="624"/>
      <c r="AN43" s="624"/>
      <c r="AO43" s="625"/>
      <c r="BV43" s="306"/>
      <c r="BW43" s="306"/>
      <c r="BX43" s="306"/>
      <c r="BY43" s="306"/>
      <c r="BZ43" s="306"/>
      <c r="CA43" s="306"/>
      <c r="CB43" s="306"/>
      <c r="CD43" s="620" t="s">
        <v>464</v>
      </c>
      <c r="CE43" s="621"/>
      <c r="CF43" s="621"/>
      <c r="CG43" s="621"/>
      <c r="CH43" s="621"/>
      <c r="CI43" s="621"/>
      <c r="CJ43" s="621"/>
      <c r="CK43" s="621"/>
      <c r="CL43" s="621"/>
      <c r="CM43" s="621"/>
      <c r="CN43" s="621"/>
      <c r="CO43" s="621"/>
      <c r="CP43" s="621"/>
      <c r="CQ43" s="622"/>
      <c r="CR43" s="614">
        <v>151785</v>
      </c>
      <c r="CS43" s="655"/>
      <c r="CT43" s="655"/>
      <c r="CU43" s="655"/>
      <c r="CV43" s="655"/>
      <c r="CW43" s="655"/>
      <c r="CX43" s="655"/>
      <c r="CY43" s="656"/>
      <c r="CZ43" s="623">
        <v>0.4</v>
      </c>
      <c r="DA43" s="657"/>
      <c r="DB43" s="657"/>
      <c r="DC43" s="658"/>
      <c r="DD43" s="630">
        <v>117504</v>
      </c>
      <c r="DE43" s="655"/>
      <c r="DF43" s="655"/>
      <c r="DG43" s="655"/>
      <c r="DH43" s="655"/>
      <c r="DI43" s="655"/>
      <c r="DJ43" s="655"/>
      <c r="DK43" s="656"/>
      <c r="DL43" s="683"/>
      <c r="DM43" s="684"/>
      <c r="DN43" s="684"/>
      <c r="DO43" s="684"/>
      <c r="DP43" s="684"/>
      <c r="DQ43" s="684"/>
      <c r="DR43" s="684"/>
      <c r="DS43" s="684"/>
      <c r="DT43" s="684"/>
      <c r="DU43" s="684"/>
      <c r="DV43" s="685"/>
      <c r="DW43" s="686"/>
      <c r="DX43" s="687"/>
      <c r="DY43" s="687"/>
      <c r="DZ43" s="687"/>
      <c r="EA43" s="687"/>
      <c r="EB43" s="687"/>
      <c r="EC43" s="688"/>
    </row>
    <row r="44" spans="2:133" ht="11.25" customHeight="1" x14ac:dyDescent="0.15">
      <c r="B44" s="661" t="s">
        <v>463</v>
      </c>
      <c r="C44" s="662"/>
      <c r="D44" s="662"/>
      <c r="E44" s="662"/>
      <c r="F44" s="662"/>
      <c r="G44" s="662"/>
      <c r="H44" s="662"/>
      <c r="I44" s="662"/>
      <c r="J44" s="662"/>
      <c r="K44" s="662"/>
      <c r="L44" s="662"/>
      <c r="M44" s="662"/>
      <c r="N44" s="662"/>
      <c r="O44" s="662"/>
      <c r="P44" s="662"/>
      <c r="Q44" s="663"/>
      <c r="R44" s="692">
        <v>37732106</v>
      </c>
      <c r="S44" s="693"/>
      <c r="T44" s="693"/>
      <c r="U44" s="693"/>
      <c r="V44" s="693"/>
      <c r="W44" s="693"/>
      <c r="X44" s="693"/>
      <c r="Y44" s="695"/>
      <c r="Z44" s="696">
        <v>100</v>
      </c>
      <c r="AA44" s="696"/>
      <c r="AB44" s="696"/>
      <c r="AC44" s="696"/>
      <c r="AD44" s="697">
        <v>20701435</v>
      </c>
      <c r="AE44" s="697"/>
      <c r="AF44" s="697"/>
      <c r="AG44" s="697"/>
      <c r="AH44" s="697"/>
      <c r="AI44" s="697"/>
      <c r="AJ44" s="697"/>
      <c r="AK44" s="697"/>
      <c r="AL44" s="698">
        <v>100</v>
      </c>
      <c r="AM44" s="673"/>
      <c r="AN44" s="673"/>
      <c r="AO44" s="699"/>
      <c r="CD44" s="729" t="s">
        <v>462</v>
      </c>
      <c r="CE44" s="730"/>
      <c r="CF44" s="620" t="s">
        <v>461</v>
      </c>
      <c r="CG44" s="621"/>
      <c r="CH44" s="621"/>
      <c r="CI44" s="621"/>
      <c r="CJ44" s="621"/>
      <c r="CK44" s="621"/>
      <c r="CL44" s="621"/>
      <c r="CM44" s="621"/>
      <c r="CN44" s="621"/>
      <c r="CO44" s="621"/>
      <c r="CP44" s="621"/>
      <c r="CQ44" s="622"/>
      <c r="CR44" s="614">
        <v>3517069</v>
      </c>
      <c r="CS44" s="615"/>
      <c r="CT44" s="615"/>
      <c r="CU44" s="615"/>
      <c r="CV44" s="615"/>
      <c r="CW44" s="615"/>
      <c r="CX44" s="615"/>
      <c r="CY44" s="616"/>
      <c r="CZ44" s="623">
        <v>9.6999999999999993</v>
      </c>
      <c r="DA44" s="624"/>
      <c r="DB44" s="624"/>
      <c r="DC44" s="635"/>
      <c r="DD44" s="630">
        <v>963817</v>
      </c>
      <c r="DE44" s="615"/>
      <c r="DF44" s="615"/>
      <c r="DG44" s="615"/>
      <c r="DH44" s="615"/>
      <c r="DI44" s="615"/>
      <c r="DJ44" s="615"/>
      <c r="DK44" s="616"/>
      <c r="DL44" s="683"/>
      <c r="DM44" s="684"/>
      <c r="DN44" s="684"/>
      <c r="DO44" s="684"/>
      <c r="DP44" s="684"/>
      <c r="DQ44" s="684"/>
      <c r="DR44" s="684"/>
      <c r="DS44" s="684"/>
      <c r="DT44" s="684"/>
      <c r="DU44" s="684"/>
      <c r="DV44" s="685"/>
      <c r="DW44" s="686"/>
      <c r="DX44" s="687"/>
      <c r="DY44" s="687"/>
      <c r="DZ44" s="687"/>
      <c r="EA44" s="687"/>
      <c r="EB44" s="687"/>
      <c r="EC44" s="688"/>
    </row>
    <row r="45" spans="2:133" ht="11.25" customHeight="1" x14ac:dyDescent="0.15">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CD45" s="731"/>
      <c r="CE45" s="732"/>
      <c r="CF45" s="620" t="s">
        <v>460</v>
      </c>
      <c r="CG45" s="621"/>
      <c r="CH45" s="621"/>
      <c r="CI45" s="621"/>
      <c r="CJ45" s="621"/>
      <c r="CK45" s="621"/>
      <c r="CL45" s="621"/>
      <c r="CM45" s="621"/>
      <c r="CN45" s="621"/>
      <c r="CO45" s="621"/>
      <c r="CP45" s="621"/>
      <c r="CQ45" s="622"/>
      <c r="CR45" s="614">
        <v>863113</v>
      </c>
      <c r="CS45" s="655"/>
      <c r="CT45" s="655"/>
      <c r="CU45" s="655"/>
      <c r="CV45" s="655"/>
      <c r="CW45" s="655"/>
      <c r="CX45" s="655"/>
      <c r="CY45" s="656"/>
      <c r="CZ45" s="623">
        <v>2.4</v>
      </c>
      <c r="DA45" s="657"/>
      <c r="DB45" s="657"/>
      <c r="DC45" s="658"/>
      <c r="DD45" s="630">
        <v>57075</v>
      </c>
      <c r="DE45" s="655"/>
      <c r="DF45" s="655"/>
      <c r="DG45" s="655"/>
      <c r="DH45" s="655"/>
      <c r="DI45" s="655"/>
      <c r="DJ45" s="655"/>
      <c r="DK45" s="656"/>
      <c r="DL45" s="683"/>
      <c r="DM45" s="684"/>
      <c r="DN45" s="684"/>
      <c r="DO45" s="684"/>
      <c r="DP45" s="684"/>
      <c r="DQ45" s="684"/>
      <c r="DR45" s="684"/>
      <c r="DS45" s="684"/>
      <c r="DT45" s="684"/>
      <c r="DU45" s="684"/>
      <c r="DV45" s="685"/>
      <c r="DW45" s="686"/>
      <c r="DX45" s="687"/>
      <c r="DY45" s="687"/>
      <c r="DZ45" s="687"/>
      <c r="EA45" s="687"/>
      <c r="EB45" s="687"/>
      <c r="EC45" s="688"/>
    </row>
    <row r="46" spans="2:133" ht="11.25" customHeight="1" x14ac:dyDescent="0.15">
      <c r="B46" s="304" t="s">
        <v>459</v>
      </c>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CD46" s="731"/>
      <c r="CE46" s="732"/>
      <c r="CF46" s="620" t="s">
        <v>458</v>
      </c>
      <c r="CG46" s="621"/>
      <c r="CH46" s="621"/>
      <c r="CI46" s="621"/>
      <c r="CJ46" s="621"/>
      <c r="CK46" s="621"/>
      <c r="CL46" s="621"/>
      <c r="CM46" s="621"/>
      <c r="CN46" s="621"/>
      <c r="CO46" s="621"/>
      <c r="CP46" s="621"/>
      <c r="CQ46" s="622"/>
      <c r="CR46" s="614">
        <v>2507119</v>
      </c>
      <c r="CS46" s="615"/>
      <c r="CT46" s="615"/>
      <c r="CU46" s="615"/>
      <c r="CV46" s="615"/>
      <c r="CW46" s="615"/>
      <c r="CX46" s="615"/>
      <c r="CY46" s="616"/>
      <c r="CZ46" s="623">
        <v>6.9</v>
      </c>
      <c r="DA46" s="624"/>
      <c r="DB46" s="624"/>
      <c r="DC46" s="635"/>
      <c r="DD46" s="630">
        <v>894301</v>
      </c>
      <c r="DE46" s="615"/>
      <c r="DF46" s="615"/>
      <c r="DG46" s="615"/>
      <c r="DH46" s="615"/>
      <c r="DI46" s="615"/>
      <c r="DJ46" s="615"/>
      <c r="DK46" s="616"/>
      <c r="DL46" s="683"/>
      <c r="DM46" s="684"/>
      <c r="DN46" s="684"/>
      <c r="DO46" s="684"/>
      <c r="DP46" s="684"/>
      <c r="DQ46" s="684"/>
      <c r="DR46" s="684"/>
      <c r="DS46" s="684"/>
      <c r="DT46" s="684"/>
      <c r="DU46" s="684"/>
      <c r="DV46" s="685"/>
      <c r="DW46" s="686"/>
      <c r="DX46" s="687"/>
      <c r="DY46" s="687"/>
      <c r="DZ46" s="687"/>
      <c r="EA46" s="687"/>
      <c r="EB46" s="687"/>
      <c r="EC46" s="688"/>
    </row>
    <row r="47" spans="2:133" ht="11.25" customHeight="1" x14ac:dyDescent="0.15">
      <c r="B47" s="735" t="s">
        <v>457</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5"/>
      <c r="AY47" s="735"/>
      <c r="AZ47" s="735"/>
      <c r="BA47" s="735"/>
      <c r="BB47" s="735"/>
      <c r="BC47" s="735"/>
      <c r="BD47" s="735"/>
      <c r="BE47" s="735"/>
      <c r="BF47" s="735"/>
      <c r="BG47" s="735"/>
      <c r="BH47" s="735"/>
      <c r="BI47" s="735"/>
      <c r="BJ47" s="735"/>
      <c r="BK47" s="735"/>
      <c r="BL47" s="735"/>
      <c r="BM47" s="735"/>
      <c r="BN47" s="735"/>
      <c r="BO47" s="735"/>
      <c r="BP47" s="735"/>
      <c r="BQ47" s="735"/>
      <c r="BR47" s="735"/>
      <c r="BS47" s="735"/>
      <c r="BT47" s="735"/>
      <c r="BU47" s="735"/>
      <c r="BV47" s="735"/>
      <c r="BW47" s="735"/>
      <c r="BX47" s="735"/>
      <c r="BY47" s="735"/>
      <c r="BZ47" s="735"/>
      <c r="CA47" s="735"/>
      <c r="CB47" s="735"/>
      <c r="CD47" s="731"/>
      <c r="CE47" s="732"/>
      <c r="CF47" s="620" t="s">
        <v>456</v>
      </c>
      <c r="CG47" s="621"/>
      <c r="CH47" s="621"/>
      <c r="CI47" s="621"/>
      <c r="CJ47" s="621"/>
      <c r="CK47" s="621"/>
      <c r="CL47" s="621"/>
      <c r="CM47" s="621"/>
      <c r="CN47" s="621"/>
      <c r="CO47" s="621"/>
      <c r="CP47" s="621"/>
      <c r="CQ47" s="622"/>
      <c r="CR47" s="614">
        <v>29814</v>
      </c>
      <c r="CS47" s="655"/>
      <c r="CT47" s="655"/>
      <c r="CU47" s="655"/>
      <c r="CV47" s="655"/>
      <c r="CW47" s="655"/>
      <c r="CX47" s="655"/>
      <c r="CY47" s="656"/>
      <c r="CZ47" s="623">
        <v>0.1</v>
      </c>
      <c r="DA47" s="657"/>
      <c r="DB47" s="657"/>
      <c r="DC47" s="658"/>
      <c r="DD47" s="630" t="s">
        <v>453</v>
      </c>
      <c r="DE47" s="655"/>
      <c r="DF47" s="655"/>
      <c r="DG47" s="655"/>
      <c r="DH47" s="655"/>
      <c r="DI47" s="655"/>
      <c r="DJ47" s="655"/>
      <c r="DK47" s="656"/>
      <c r="DL47" s="683"/>
      <c r="DM47" s="684"/>
      <c r="DN47" s="684"/>
      <c r="DO47" s="684"/>
      <c r="DP47" s="684"/>
      <c r="DQ47" s="684"/>
      <c r="DR47" s="684"/>
      <c r="DS47" s="684"/>
      <c r="DT47" s="684"/>
      <c r="DU47" s="684"/>
      <c r="DV47" s="685"/>
      <c r="DW47" s="686"/>
      <c r="DX47" s="687"/>
      <c r="DY47" s="687"/>
      <c r="DZ47" s="687"/>
      <c r="EA47" s="687"/>
      <c r="EB47" s="687"/>
      <c r="EC47" s="688"/>
    </row>
    <row r="48" spans="2:133" ht="11.25" x14ac:dyDescent="0.15">
      <c r="B48" s="736" t="s">
        <v>455</v>
      </c>
      <c r="C48" s="736"/>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c r="AO48" s="736"/>
      <c r="AP48" s="736"/>
      <c r="AQ48" s="736"/>
      <c r="AR48" s="736"/>
      <c r="AS48" s="736"/>
      <c r="AT48" s="736"/>
      <c r="AU48" s="736"/>
      <c r="AV48" s="736"/>
      <c r="AW48" s="736"/>
      <c r="AX48" s="736"/>
      <c r="AY48" s="736"/>
      <c r="AZ48" s="736"/>
      <c r="BA48" s="736"/>
      <c r="BB48" s="736"/>
      <c r="BC48" s="736"/>
      <c r="BD48" s="736"/>
      <c r="BE48" s="736"/>
      <c r="BF48" s="736"/>
      <c r="BG48" s="736"/>
      <c r="BH48" s="736"/>
      <c r="BI48" s="736"/>
      <c r="BJ48" s="736"/>
      <c r="BK48" s="736"/>
      <c r="BL48" s="736"/>
      <c r="BM48" s="736"/>
      <c r="BN48" s="736"/>
      <c r="BO48" s="736"/>
      <c r="BP48" s="736"/>
      <c r="BQ48" s="736"/>
      <c r="BR48" s="736"/>
      <c r="BS48" s="736"/>
      <c r="BT48" s="736"/>
      <c r="BU48" s="736"/>
      <c r="BV48" s="736"/>
      <c r="BW48" s="736"/>
      <c r="BX48" s="736"/>
      <c r="BY48" s="736"/>
      <c r="BZ48" s="736"/>
      <c r="CA48" s="736"/>
      <c r="CB48" s="736"/>
      <c r="CD48" s="733"/>
      <c r="CE48" s="734"/>
      <c r="CF48" s="620" t="s">
        <v>454</v>
      </c>
      <c r="CG48" s="621"/>
      <c r="CH48" s="621"/>
      <c r="CI48" s="621"/>
      <c r="CJ48" s="621"/>
      <c r="CK48" s="621"/>
      <c r="CL48" s="621"/>
      <c r="CM48" s="621"/>
      <c r="CN48" s="621"/>
      <c r="CO48" s="621"/>
      <c r="CP48" s="621"/>
      <c r="CQ48" s="622"/>
      <c r="CR48" s="614" t="s">
        <v>453</v>
      </c>
      <c r="CS48" s="615"/>
      <c r="CT48" s="615"/>
      <c r="CU48" s="615"/>
      <c r="CV48" s="615"/>
      <c r="CW48" s="615"/>
      <c r="CX48" s="615"/>
      <c r="CY48" s="616"/>
      <c r="CZ48" s="623" t="s">
        <v>452</v>
      </c>
      <c r="DA48" s="624"/>
      <c r="DB48" s="624"/>
      <c r="DC48" s="635"/>
      <c r="DD48" s="630" t="s">
        <v>451</v>
      </c>
      <c r="DE48" s="615"/>
      <c r="DF48" s="615"/>
      <c r="DG48" s="615"/>
      <c r="DH48" s="615"/>
      <c r="DI48" s="615"/>
      <c r="DJ48" s="615"/>
      <c r="DK48" s="616"/>
      <c r="DL48" s="683"/>
      <c r="DM48" s="684"/>
      <c r="DN48" s="684"/>
      <c r="DO48" s="684"/>
      <c r="DP48" s="684"/>
      <c r="DQ48" s="684"/>
      <c r="DR48" s="684"/>
      <c r="DS48" s="684"/>
      <c r="DT48" s="684"/>
      <c r="DU48" s="684"/>
      <c r="DV48" s="685"/>
      <c r="DW48" s="686"/>
      <c r="DX48" s="687"/>
      <c r="DY48" s="687"/>
      <c r="DZ48" s="687"/>
      <c r="EA48" s="687"/>
      <c r="EB48" s="687"/>
      <c r="EC48" s="688"/>
    </row>
    <row r="49" spans="2:133" ht="11.25" customHeight="1" x14ac:dyDescent="0.15">
      <c r="B49" s="305"/>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CD49" s="661" t="s">
        <v>450</v>
      </c>
      <c r="CE49" s="662"/>
      <c r="CF49" s="662"/>
      <c r="CG49" s="662"/>
      <c r="CH49" s="662"/>
      <c r="CI49" s="662"/>
      <c r="CJ49" s="662"/>
      <c r="CK49" s="662"/>
      <c r="CL49" s="662"/>
      <c r="CM49" s="662"/>
      <c r="CN49" s="662"/>
      <c r="CO49" s="662"/>
      <c r="CP49" s="662"/>
      <c r="CQ49" s="663"/>
      <c r="CR49" s="692">
        <v>36266832</v>
      </c>
      <c r="CS49" s="672"/>
      <c r="CT49" s="672"/>
      <c r="CU49" s="672"/>
      <c r="CV49" s="672"/>
      <c r="CW49" s="672"/>
      <c r="CX49" s="672"/>
      <c r="CY49" s="700"/>
      <c r="CZ49" s="698">
        <v>100</v>
      </c>
      <c r="DA49" s="701"/>
      <c r="DB49" s="701"/>
      <c r="DC49" s="702"/>
      <c r="DD49" s="703">
        <v>23370350</v>
      </c>
      <c r="DE49" s="672"/>
      <c r="DF49" s="672"/>
      <c r="DG49" s="672"/>
      <c r="DH49" s="672"/>
      <c r="DI49" s="672"/>
      <c r="DJ49" s="672"/>
      <c r="DK49" s="700"/>
      <c r="DL49" s="704"/>
      <c r="DM49" s="705"/>
      <c r="DN49" s="705"/>
      <c r="DO49" s="705"/>
      <c r="DP49" s="705"/>
      <c r="DQ49" s="705"/>
      <c r="DR49" s="705"/>
      <c r="DS49" s="705"/>
      <c r="DT49" s="705"/>
      <c r="DU49" s="705"/>
      <c r="DV49" s="706"/>
      <c r="DW49" s="707"/>
      <c r="DX49" s="708"/>
      <c r="DY49" s="708"/>
      <c r="DZ49" s="708"/>
      <c r="EA49" s="708"/>
      <c r="EB49" s="708"/>
      <c r="EC49" s="709"/>
    </row>
    <row r="50" spans="2:133" ht="11.25" hidden="1" x14ac:dyDescent="0.15">
      <c r="B50" s="303"/>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row>
  </sheetData>
  <sheetProtection algorithmName="SHA-512" hashValue="BACu6YoYA1OwRgGgV2zew6LoZMGg6heDyB2eQeluiSLADtJmNRMnKH/y0MsLvhewuAiPansbcV9m4rfGmb/W9Q==" saltValue="0kyudLrDPmGSgcyttTnrrA=="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BB39" sqref="BB39"/>
    </sheetView>
  </sheetViews>
  <sheetFormatPr defaultColWidth="0" defaultRowHeight="13.5" zeroHeight="1" x14ac:dyDescent="0.15"/>
  <cols>
    <col min="1" max="130" width="2.75" style="33" customWidth="1"/>
    <col min="131" max="131" width="1.625" style="33" customWidth="1"/>
    <col min="132" max="132" width="9" style="33" hidden="1" customWidth="1"/>
    <col min="133" max="16384" width="9" style="33" hidden="1"/>
  </cols>
  <sheetData>
    <row r="1" spans="1:131" ht="11.25" customHeight="1" x14ac:dyDescent="0.15">
      <c r="A1" s="36"/>
      <c r="B1" s="36"/>
      <c r="C1" s="36"/>
      <c r="D1" s="36"/>
      <c r="E1" s="36"/>
      <c r="F1" s="36"/>
      <c r="G1" s="36"/>
      <c r="H1" s="36"/>
      <c r="I1" s="36"/>
      <c r="J1" s="36"/>
      <c r="K1" s="36"/>
      <c r="L1" s="36"/>
      <c r="M1" s="36"/>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63"/>
      <c r="DR1" s="63"/>
      <c r="DS1" s="63"/>
      <c r="DT1" s="63"/>
      <c r="DU1" s="63"/>
      <c r="DV1" s="63"/>
      <c r="DW1" s="63"/>
      <c r="DX1" s="63"/>
      <c r="DY1" s="63"/>
      <c r="DZ1" s="63"/>
      <c r="EA1" s="35"/>
    </row>
    <row r="2" spans="1:131" ht="26.25" customHeight="1" x14ac:dyDescent="0.15">
      <c r="A2" s="737" t="s">
        <v>262</v>
      </c>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7"/>
      <c r="AY2" s="737"/>
      <c r="AZ2" s="737"/>
      <c r="BA2" s="737"/>
      <c r="BB2" s="737"/>
      <c r="BC2" s="737"/>
      <c r="BD2" s="737"/>
      <c r="BE2" s="737"/>
      <c r="BF2" s="737"/>
      <c r="BG2" s="737"/>
      <c r="BH2" s="737"/>
      <c r="BI2" s="7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738" t="s">
        <v>264</v>
      </c>
      <c r="DK2" s="739"/>
      <c r="DL2" s="739"/>
      <c r="DM2" s="739"/>
      <c r="DN2" s="739"/>
      <c r="DO2" s="740"/>
      <c r="DP2" s="37"/>
      <c r="DQ2" s="738" t="s">
        <v>148</v>
      </c>
      <c r="DR2" s="739"/>
      <c r="DS2" s="739"/>
      <c r="DT2" s="739"/>
      <c r="DU2" s="739"/>
      <c r="DV2" s="739"/>
      <c r="DW2" s="739"/>
      <c r="DX2" s="739"/>
      <c r="DY2" s="739"/>
      <c r="DZ2" s="740"/>
      <c r="EA2" s="35"/>
    </row>
    <row r="3" spans="1:131" ht="11.2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5"/>
    </row>
    <row r="4" spans="1:131" s="34" customFormat="1" ht="26.25" customHeight="1" x14ac:dyDescent="0.15">
      <c r="A4" s="741" t="s">
        <v>328</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43"/>
      <c r="BA4" s="43"/>
      <c r="BB4" s="43"/>
      <c r="BC4" s="43"/>
      <c r="BD4" s="43"/>
      <c r="BE4" s="54"/>
      <c r="BF4" s="54"/>
      <c r="BG4" s="54"/>
      <c r="BH4" s="54"/>
      <c r="BI4" s="54"/>
      <c r="BJ4" s="54"/>
      <c r="BK4" s="54"/>
      <c r="BL4" s="54"/>
      <c r="BM4" s="54"/>
      <c r="BN4" s="54"/>
      <c r="BO4" s="54"/>
      <c r="BP4" s="54"/>
      <c r="BQ4" s="742" t="s">
        <v>329</v>
      </c>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c r="DM4" s="742"/>
      <c r="DN4" s="742"/>
      <c r="DO4" s="742"/>
      <c r="DP4" s="742"/>
      <c r="DQ4" s="742"/>
      <c r="DR4" s="742"/>
      <c r="DS4" s="742"/>
      <c r="DT4" s="742"/>
      <c r="DU4" s="742"/>
      <c r="DV4" s="742"/>
      <c r="DW4" s="742"/>
      <c r="DX4" s="742"/>
      <c r="DY4" s="742"/>
      <c r="DZ4" s="742"/>
      <c r="EA4" s="54"/>
    </row>
    <row r="5" spans="1:131" s="34" customFormat="1" ht="26.25" customHeight="1" x14ac:dyDescent="0.15">
      <c r="A5" s="765" t="s">
        <v>330</v>
      </c>
      <c r="B5" s="766"/>
      <c r="C5" s="766"/>
      <c r="D5" s="766"/>
      <c r="E5" s="766"/>
      <c r="F5" s="766"/>
      <c r="G5" s="766"/>
      <c r="H5" s="766"/>
      <c r="I5" s="766"/>
      <c r="J5" s="766"/>
      <c r="K5" s="766"/>
      <c r="L5" s="766"/>
      <c r="M5" s="766"/>
      <c r="N5" s="766"/>
      <c r="O5" s="766"/>
      <c r="P5" s="767"/>
      <c r="Q5" s="759" t="s">
        <v>164</v>
      </c>
      <c r="R5" s="760"/>
      <c r="S5" s="760"/>
      <c r="T5" s="760"/>
      <c r="U5" s="771"/>
      <c r="V5" s="759" t="s">
        <v>331</v>
      </c>
      <c r="W5" s="760"/>
      <c r="X5" s="760"/>
      <c r="Y5" s="760"/>
      <c r="Z5" s="771"/>
      <c r="AA5" s="759" t="s">
        <v>332</v>
      </c>
      <c r="AB5" s="760"/>
      <c r="AC5" s="760"/>
      <c r="AD5" s="760"/>
      <c r="AE5" s="760"/>
      <c r="AF5" s="1052" t="s">
        <v>160</v>
      </c>
      <c r="AG5" s="760"/>
      <c r="AH5" s="760"/>
      <c r="AI5" s="760"/>
      <c r="AJ5" s="761"/>
      <c r="AK5" s="760" t="s">
        <v>136</v>
      </c>
      <c r="AL5" s="760"/>
      <c r="AM5" s="760"/>
      <c r="AN5" s="760"/>
      <c r="AO5" s="771"/>
      <c r="AP5" s="759" t="s">
        <v>334</v>
      </c>
      <c r="AQ5" s="760"/>
      <c r="AR5" s="760"/>
      <c r="AS5" s="760"/>
      <c r="AT5" s="771"/>
      <c r="AU5" s="759" t="s">
        <v>335</v>
      </c>
      <c r="AV5" s="760"/>
      <c r="AW5" s="760"/>
      <c r="AX5" s="760"/>
      <c r="AY5" s="761"/>
      <c r="AZ5" s="43"/>
      <c r="BA5" s="43"/>
      <c r="BB5" s="43"/>
      <c r="BC5" s="43"/>
      <c r="BD5" s="43"/>
      <c r="BE5" s="54"/>
      <c r="BF5" s="54"/>
      <c r="BG5" s="54"/>
      <c r="BH5" s="54"/>
      <c r="BI5" s="54"/>
      <c r="BJ5" s="54"/>
      <c r="BK5" s="54"/>
      <c r="BL5" s="54"/>
      <c r="BM5" s="54"/>
      <c r="BN5" s="54"/>
      <c r="BO5" s="54"/>
      <c r="BP5" s="54"/>
      <c r="BQ5" s="765" t="s">
        <v>336</v>
      </c>
      <c r="BR5" s="766"/>
      <c r="BS5" s="766"/>
      <c r="BT5" s="766"/>
      <c r="BU5" s="766"/>
      <c r="BV5" s="766"/>
      <c r="BW5" s="766"/>
      <c r="BX5" s="766"/>
      <c r="BY5" s="766"/>
      <c r="BZ5" s="766"/>
      <c r="CA5" s="766"/>
      <c r="CB5" s="766"/>
      <c r="CC5" s="766"/>
      <c r="CD5" s="766"/>
      <c r="CE5" s="766"/>
      <c r="CF5" s="766"/>
      <c r="CG5" s="767"/>
      <c r="CH5" s="759" t="s">
        <v>298</v>
      </c>
      <c r="CI5" s="760"/>
      <c r="CJ5" s="760"/>
      <c r="CK5" s="760"/>
      <c r="CL5" s="771"/>
      <c r="CM5" s="759" t="s">
        <v>273</v>
      </c>
      <c r="CN5" s="760"/>
      <c r="CO5" s="760"/>
      <c r="CP5" s="760"/>
      <c r="CQ5" s="771"/>
      <c r="CR5" s="759" t="s">
        <v>219</v>
      </c>
      <c r="CS5" s="760"/>
      <c r="CT5" s="760"/>
      <c r="CU5" s="760"/>
      <c r="CV5" s="771"/>
      <c r="CW5" s="759" t="s">
        <v>51</v>
      </c>
      <c r="CX5" s="760"/>
      <c r="CY5" s="760"/>
      <c r="CZ5" s="760"/>
      <c r="DA5" s="771"/>
      <c r="DB5" s="759" t="s">
        <v>337</v>
      </c>
      <c r="DC5" s="760"/>
      <c r="DD5" s="760"/>
      <c r="DE5" s="760"/>
      <c r="DF5" s="771"/>
      <c r="DG5" s="773" t="s">
        <v>216</v>
      </c>
      <c r="DH5" s="774"/>
      <c r="DI5" s="774"/>
      <c r="DJ5" s="774"/>
      <c r="DK5" s="775"/>
      <c r="DL5" s="773" t="s">
        <v>341</v>
      </c>
      <c r="DM5" s="774"/>
      <c r="DN5" s="774"/>
      <c r="DO5" s="774"/>
      <c r="DP5" s="775"/>
      <c r="DQ5" s="759" t="s">
        <v>342</v>
      </c>
      <c r="DR5" s="760"/>
      <c r="DS5" s="760"/>
      <c r="DT5" s="760"/>
      <c r="DU5" s="771"/>
      <c r="DV5" s="759" t="s">
        <v>335</v>
      </c>
      <c r="DW5" s="760"/>
      <c r="DX5" s="760"/>
      <c r="DY5" s="760"/>
      <c r="DZ5" s="761"/>
      <c r="EA5" s="54"/>
    </row>
    <row r="6" spans="1:131" s="34" customFormat="1" ht="26.25" customHeight="1" x14ac:dyDescent="0.15">
      <c r="A6" s="768"/>
      <c r="B6" s="769"/>
      <c r="C6" s="769"/>
      <c r="D6" s="769"/>
      <c r="E6" s="769"/>
      <c r="F6" s="769"/>
      <c r="G6" s="769"/>
      <c r="H6" s="769"/>
      <c r="I6" s="769"/>
      <c r="J6" s="769"/>
      <c r="K6" s="769"/>
      <c r="L6" s="769"/>
      <c r="M6" s="769"/>
      <c r="N6" s="769"/>
      <c r="O6" s="769"/>
      <c r="P6" s="770"/>
      <c r="Q6" s="762"/>
      <c r="R6" s="763"/>
      <c r="S6" s="763"/>
      <c r="T6" s="763"/>
      <c r="U6" s="772"/>
      <c r="V6" s="762"/>
      <c r="W6" s="763"/>
      <c r="X6" s="763"/>
      <c r="Y6" s="763"/>
      <c r="Z6" s="772"/>
      <c r="AA6" s="762"/>
      <c r="AB6" s="763"/>
      <c r="AC6" s="763"/>
      <c r="AD6" s="763"/>
      <c r="AE6" s="763"/>
      <c r="AF6" s="1053"/>
      <c r="AG6" s="763"/>
      <c r="AH6" s="763"/>
      <c r="AI6" s="763"/>
      <c r="AJ6" s="764"/>
      <c r="AK6" s="763"/>
      <c r="AL6" s="763"/>
      <c r="AM6" s="763"/>
      <c r="AN6" s="763"/>
      <c r="AO6" s="772"/>
      <c r="AP6" s="762"/>
      <c r="AQ6" s="763"/>
      <c r="AR6" s="763"/>
      <c r="AS6" s="763"/>
      <c r="AT6" s="772"/>
      <c r="AU6" s="762"/>
      <c r="AV6" s="763"/>
      <c r="AW6" s="763"/>
      <c r="AX6" s="763"/>
      <c r="AY6" s="764"/>
      <c r="AZ6" s="43"/>
      <c r="BA6" s="43"/>
      <c r="BB6" s="43"/>
      <c r="BC6" s="43"/>
      <c r="BD6" s="43"/>
      <c r="BE6" s="54"/>
      <c r="BF6" s="54"/>
      <c r="BG6" s="54"/>
      <c r="BH6" s="54"/>
      <c r="BI6" s="54"/>
      <c r="BJ6" s="54"/>
      <c r="BK6" s="54"/>
      <c r="BL6" s="54"/>
      <c r="BM6" s="54"/>
      <c r="BN6" s="54"/>
      <c r="BO6" s="54"/>
      <c r="BP6" s="54"/>
      <c r="BQ6" s="768"/>
      <c r="BR6" s="769"/>
      <c r="BS6" s="769"/>
      <c r="BT6" s="769"/>
      <c r="BU6" s="769"/>
      <c r="BV6" s="769"/>
      <c r="BW6" s="769"/>
      <c r="BX6" s="769"/>
      <c r="BY6" s="769"/>
      <c r="BZ6" s="769"/>
      <c r="CA6" s="769"/>
      <c r="CB6" s="769"/>
      <c r="CC6" s="769"/>
      <c r="CD6" s="769"/>
      <c r="CE6" s="769"/>
      <c r="CF6" s="769"/>
      <c r="CG6" s="770"/>
      <c r="CH6" s="762"/>
      <c r="CI6" s="763"/>
      <c r="CJ6" s="763"/>
      <c r="CK6" s="763"/>
      <c r="CL6" s="772"/>
      <c r="CM6" s="762"/>
      <c r="CN6" s="763"/>
      <c r="CO6" s="763"/>
      <c r="CP6" s="763"/>
      <c r="CQ6" s="772"/>
      <c r="CR6" s="762"/>
      <c r="CS6" s="763"/>
      <c r="CT6" s="763"/>
      <c r="CU6" s="763"/>
      <c r="CV6" s="772"/>
      <c r="CW6" s="762"/>
      <c r="CX6" s="763"/>
      <c r="CY6" s="763"/>
      <c r="CZ6" s="763"/>
      <c r="DA6" s="772"/>
      <c r="DB6" s="762"/>
      <c r="DC6" s="763"/>
      <c r="DD6" s="763"/>
      <c r="DE6" s="763"/>
      <c r="DF6" s="772"/>
      <c r="DG6" s="776"/>
      <c r="DH6" s="777"/>
      <c r="DI6" s="777"/>
      <c r="DJ6" s="777"/>
      <c r="DK6" s="778"/>
      <c r="DL6" s="776"/>
      <c r="DM6" s="777"/>
      <c r="DN6" s="777"/>
      <c r="DO6" s="777"/>
      <c r="DP6" s="778"/>
      <c r="DQ6" s="762"/>
      <c r="DR6" s="763"/>
      <c r="DS6" s="763"/>
      <c r="DT6" s="763"/>
      <c r="DU6" s="772"/>
      <c r="DV6" s="762"/>
      <c r="DW6" s="763"/>
      <c r="DX6" s="763"/>
      <c r="DY6" s="763"/>
      <c r="DZ6" s="764"/>
      <c r="EA6" s="54"/>
    </row>
    <row r="7" spans="1:131" s="34" customFormat="1" ht="26.25" customHeight="1" x14ac:dyDescent="0.15">
      <c r="A7" s="38">
        <v>1</v>
      </c>
      <c r="B7" s="743" t="s">
        <v>344</v>
      </c>
      <c r="C7" s="744"/>
      <c r="D7" s="744"/>
      <c r="E7" s="744"/>
      <c r="F7" s="744"/>
      <c r="G7" s="744"/>
      <c r="H7" s="744"/>
      <c r="I7" s="744"/>
      <c r="J7" s="744"/>
      <c r="K7" s="744"/>
      <c r="L7" s="744"/>
      <c r="M7" s="744"/>
      <c r="N7" s="744"/>
      <c r="O7" s="744"/>
      <c r="P7" s="745"/>
      <c r="Q7" s="746">
        <v>37306</v>
      </c>
      <c r="R7" s="747"/>
      <c r="S7" s="747"/>
      <c r="T7" s="747"/>
      <c r="U7" s="747"/>
      <c r="V7" s="747">
        <v>35854</v>
      </c>
      <c r="W7" s="747"/>
      <c r="X7" s="747"/>
      <c r="Y7" s="747"/>
      <c r="Z7" s="747"/>
      <c r="AA7" s="747">
        <v>1452</v>
      </c>
      <c r="AB7" s="747"/>
      <c r="AC7" s="747"/>
      <c r="AD7" s="747"/>
      <c r="AE7" s="748"/>
      <c r="AF7" s="749">
        <v>1284</v>
      </c>
      <c r="AG7" s="750"/>
      <c r="AH7" s="750"/>
      <c r="AI7" s="750"/>
      <c r="AJ7" s="751"/>
      <c r="AK7" s="752">
        <v>129</v>
      </c>
      <c r="AL7" s="747"/>
      <c r="AM7" s="747"/>
      <c r="AN7" s="747"/>
      <c r="AO7" s="747"/>
      <c r="AP7" s="747">
        <v>38280</v>
      </c>
      <c r="AQ7" s="747"/>
      <c r="AR7" s="747"/>
      <c r="AS7" s="747"/>
      <c r="AT7" s="747"/>
      <c r="AU7" s="753"/>
      <c r="AV7" s="753"/>
      <c r="AW7" s="753"/>
      <c r="AX7" s="753"/>
      <c r="AY7" s="754"/>
      <c r="AZ7" s="43"/>
      <c r="BA7" s="43"/>
      <c r="BB7" s="43"/>
      <c r="BC7" s="43"/>
      <c r="BD7" s="43"/>
      <c r="BE7" s="54"/>
      <c r="BF7" s="54"/>
      <c r="BG7" s="54"/>
      <c r="BH7" s="54"/>
      <c r="BI7" s="54"/>
      <c r="BJ7" s="54"/>
      <c r="BK7" s="54"/>
      <c r="BL7" s="54"/>
      <c r="BM7" s="54"/>
      <c r="BN7" s="54"/>
      <c r="BO7" s="54"/>
      <c r="BP7" s="54"/>
      <c r="BQ7" s="38">
        <v>1</v>
      </c>
      <c r="BR7" s="58"/>
      <c r="BS7" s="743" t="s">
        <v>444</v>
      </c>
      <c r="BT7" s="744"/>
      <c r="BU7" s="744"/>
      <c r="BV7" s="744"/>
      <c r="BW7" s="744"/>
      <c r="BX7" s="744"/>
      <c r="BY7" s="744"/>
      <c r="BZ7" s="744"/>
      <c r="CA7" s="744"/>
      <c r="CB7" s="744"/>
      <c r="CC7" s="744"/>
      <c r="CD7" s="744"/>
      <c r="CE7" s="744"/>
      <c r="CF7" s="744"/>
      <c r="CG7" s="745"/>
      <c r="CH7" s="755">
        <v>34</v>
      </c>
      <c r="CI7" s="756"/>
      <c r="CJ7" s="756"/>
      <c r="CK7" s="756"/>
      <c r="CL7" s="757"/>
      <c r="CM7" s="755">
        <v>549</v>
      </c>
      <c r="CN7" s="756"/>
      <c r="CO7" s="756"/>
      <c r="CP7" s="756"/>
      <c r="CQ7" s="757"/>
      <c r="CR7" s="755">
        <v>1681</v>
      </c>
      <c r="CS7" s="756"/>
      <c r="CT7" s="756"/>
      <c r="CU7" s="756"/>
      <c r="CV7" s="757"/>
      <c r="CW7" s="755" t="s">
        <v>182</v>
      </c>
      <c r="CX7" s="756"/>
      <c r="CY7" s="756"/>
      <c r="CZ7" s="756"/>
      <c r="DA7" s="757"/>
      <c r="DB7" s="755" t="s">
        <v>182</v>
      </c>
      <c r="DC7" s="756"/>
      <c r="DD7" s="756"/>
      <c r="DE7" s="756"/>
      <c r="DF7" s="757"/>
      <c r="DG7" s="755" t="s">
        <v>182</v>
      </c>
      <c r="DH7" s="756"/>
      <c r="DI7" s="756"/>
      <c r="DJ7" s="756"/>
      <c r="DK7" s="757"/>
      <c r="DL7" s="755" t="s">
        <v>182</v>
      </c>
      <c r="DM7" s="756"/>
      <c r="DN7" s="756"/>
      <c r="DO7" s="756"/>
      <c r="DP7" s="757"/>
      <c r="DQ7" s="755" t="s">
        <v>182</v>
      </c>
      <c r="DR7" s="756"/>
      <c r="DS7" s="756"/>
      <c r="DT7" s="756"/>
      <c r="DU7" s="757"/>
      <c r="DV7" s="743"/>
      <c r="DW7" s="744"/>
      <c r="DX7" s="744"/>
      <c r="DY7" s="744"/>
      <c r="DZ7" s="758"/>
      <c r="EA7" s="54"/>
    </row>
    <row r="8" spans="1:131" s="34" customFormat="1" ht="26.25" customHeight="1" x14ac:dyDescent="0.15">
      <c r="A8" s="39">
        <v>2</v>
      </c>
      <c r="B8" s="779" t="s">
        <v>138</v>
      </c>
      <c r="C8" s="780"/>
      <c r="D8" s="780"/>
      <c r="E8" s="780"/>
      <c r="F8" s="780"/>
      <c r="G8" s="780"/>
      <c r="H8" s="780"/>
      <c r="I8" s="780"/>
      <c r="J8" s="780"/>
      <c r="K8" s="780"/>
      <c r="L8" s="780"/>
      <c r="M8" s="780"/>
      <c r="N8" s="780"/>
      <c r="O8" s="780"/>
      <c r="P8" s="781"/>
      <c r="Q8" s="782">
        <v>11</v>
      </c>
      <c r="R8" s="783"/>
      <c r="S8" s="783"/>
      <c r="T8" s="783"/>
      <c r="U8" s="783"/>
      <c r="V8" s="783">
        <v>7</v>
      </c>
      <c r="W8" s="783"/>
      <c r="X8" s="783"/>
      <c r="Y8" s="783"/>
      <c r="Z8" s="783"/>
      <c r="AA8" s="783">
        <v>4</v>
      </c>
      <c r="AB8" s="783"/>
      <c r="AC8" s="783"/>
      <c r="AD8" s="783"/>
      <c r="AE8" s="784"/>
      <c r="AF8" s="785">
        <v>4</v>
      </c>
      <c r="AG8" s="786"/>
      <c r="AH8" s="786"/>
      <c r="AI8" s="786"/>
      <c r="AJ8" s="787"/>
      <c r="AK8" s="788" t="s">
        <v>182</v>
      </c>
      <c r="AL8" s="783"/>
      <c r="AM8" s="783"/>
      <c r="AN8" s="783"/>
      <c r="AO8" s="783"/>
      <c r="AP8" s="788" t="s">
        <v>182</v>
      </c>
      <c r="AQ8" s="783"/>
      <c r="AR8" s="783"/>
      <c r="AS8" s="783"/>
      <c r="AT8" s="783"/>
      <c r="AU8" s="789"/>
      <c r="AV8" s="789"/>
      <c r="AW8" s="789"/>
      <c r="AX8" s="789"/>
      <c r="AY8" s="790"/>
      <c r="AZ8" s="43"/>
      <c r="BA8" s="43"/>
      <c r="BB8" s="43"/>
      <c r="BC8" s="43"/>
      <c r="BD8" s="43"/>
      <c r="BE8" s="54"/>
      <c r="BF8" s="54"/>
      <c r="BG8" s="54"/>
      <c r="BH8" s="54"/>
      <c r="BI8" s="54"/>
      <c r="BJ8" s="54"/>
      <c r="BK8" s="54"/>
      <c r="BL8" s="54"/>
      <c r="BM8" s="54"/>
      <c r="BN8" s="54"/>
      <c r="BO8" s="54"/>
      <c r="BP8" s="54"/>
      <c r="BQ8" s="39">
        <v>2</v>
      </c>
      <c r="BR8" s="59"/>
      <c r="BS8" s="779"/>
      <c r="BT8" s="780"/>
      <c r="BU8" s="780"/>
      <c r="BV8" s="780"/>
      <c r="BW8" s="780"/>
      <c r="BX8" s="780"/>
      <c r="BY8" s="780"/>
      <c r="BZ8" s="780"/>
      <c r="CA8" s="780"/>
      <c r="CB8" s="780"/>
      <c r="CC8" s="780"/>
      <c r="CD8" s="780"/>
      <c r="CE8" s="780"/>
      <c r="CF8" s="780"/>
      <c r="CG8" s="781"/>
      <c r="CH8" s="791"/>
      <c r="CI8" s="786"/>
      <c r="CJ8" s="786"/>
      <c r="CK8" s="786"/>
      <c r="CL8" s="792"/>
      <c r="CM8" s="791"/>
      <c r="CN8" s="786"/>
      <c r="CO8" s="786"/>
      <c r="CP8" s="786"/>
      <c r="CQ8" s="792"/>
      <c r="CR8" s="791"/>
      <c r="CS8" s="786"/>
      <c r="CT8" s="786"/>
      <c r="CU8" s="786"/>
      <c r="CV8" s="792"/>
      <c r="CW8" s="791"/>
      <c r="CX8" s="786"/>
      <c r="CY8" s="786"/>
      <c r="CZ8" s="786"/>
      <c r="DA8" s="792"/>
      <c r="DB8" s="791"/>
      <c r="DC8" s="786"/>
      <c r="DD8" s="786"/>
      <c r="DE8" s="786"/>
      <c r="DF8" s="792"/>
      <c r="DG8" s="791"/>
      <c r="DH8" s="786"/>
      <c r="DI8" s="786"/>
      <c r="DJ8" s="786"/>
      <c r="DK8" s="792"/>
      <c r="DL8" s="791"/>
      <c r="DM8" s="786"/>
      <c r="DN8" s="786"/>
      <c r="DO8" s="786"/>
      <c r="DP8" s="792"/>
      <c r="DQ8" s="791"/>
      <c r="DR8" s="786"/>
      <c r="DS8" s="786"/>
      <c r="DT8" s="786"/>
      <c r="DU8" s="792"/>
      <c r="DV8" s="779"/>
      <c r="DW8" s="780"/>
      <c r="DX8" s="780"/>
      <c r="DY8" s="780"/>
      <c r="DZ8" s="793"/>
      <c r="EA8" s="54"/>
    </row>
    <row r="9" spans="1:131" s="34" customFormat="1" ht="26.25" customHeight="1" x14ac:dyDescent="0.15">
      <c r="A9" s="39">
        <v>3</v>
      </c>
      <c r="B9" s="779" t="s">
        <v>180</v>
      </c>
      <c r="C9" s="780"/>
      <c r="D9" s="780"/>
      <c r="E9" s="780"/>
      <c r="F9" s="780"/>
      <c r="G9" s="780"/>
      <c r="H9" s="780"/>
      <c r="I9" s="780"/>
      <c r="J9" s="780"/>
      <c r="K9" s="780"/>
      <c r="L9" s="780"/>
      <c r="M9" s="780"/>
      <c r="N9" s="780"/>
      <c r="O9" s="780"/>
      <c r="P9" s="781"/>
      <c r="Q9" s="782">
        <v>7</v>
      </c>
      <c r="R9" s="783"/>
      <c r="S9" s="783"/>
      <c r="T9" s="783"/>
      <c r="U9" s="783"/>
      <c r="V9" s="783">
        <v>7</v>
      </c>
      <c r="W9" s="783"/>
      <c r="X9" s="783"/>
      <c r="Y9" s="783"/>
      <c r="Z9" s="783"/>
      <c r="AA9" s="783">
        <v>0</v>
      </c>
      <c r="AB9" s="783"/>
      <c r="AC9" s="783"/>
      <c r="AD9" s="783"/>
      <c r="AE9" s="784"/>
      <c r="AF9" s="785">
        <v>0</v>
      </c>
      <c r="AG9" s="786"/>
      <c r="AH9" s="786"/>
      <c r="AI9" s="786"/>
      <c r="AJ9" s="787"/>
      <c r="AK9" s="788">
        <v>2</v>
      </c>
      <c r="AL9" s="783"/>
      <c r="AM9" s="783"/>
      <c r="AN9" s="783"/>
      <c r="AO9" s="783"/>
      <c r="AP9" s="788" t="s">
        <v>182</v>
      </c>
      <c r="AQ9" s="783"/>
      <c r="AR9" s="783"/>
      <c r="AS9" s="783"/>
      <c r="AT9" s="783"/>
      <c r="AU9" s="789"/>
      <c r="AV9" s="789"/>
      <c r="AW9" s="789"/>
      <c r="AX9" s="789"/>
      <c r="AY9" s="790"/>
      <c r="AZ9" s="43"/>
      <c r="BA9" s="43"/>
      <c r="BB9" s="43"/>
      <c r="BC9" s="43"/>
      <c r="BD9" s="43"/>
      <c r="BE9" s="54"/>
      <c r="BF9" s="54"/>
      <c r="BG9" s="54"/>
      <c r="BH9" s="54"/>
      <c r="BI9" s="54"/>
      <c r="BJ9" s="54"/>
      <c r="BK9" s="54"/>
      <c r="BL9" s="54"/>
      <c r="BM9" s="54"/>
      <c r="BN9" s="54"/>
      <c r="BO9" s="54"/>
      <c r="BP9" s="54"/>
      <c r="BQ9" s="39">
        <v>3</v>
      </c>
      <c r="BR9" s="59"/>
      <c r="BS9" s="779"/>
      <c r="BT9" s="780"/>
      <c r="BU9" s="780"/>
      <c r="BV9" s="780"/>
      <c r="BW9" s="780"/>
      <c r="BX9" s="780"/>
      <c r="BY9" s="780"/>
      <c r="BZ9" s="780"/>
      <c r="CA9" s="780"/>
      <c r="CB9" s="780"/>
      <c r="CC9" s="780"/>
      <c r="CD9" s="780"/>
      <c r="CE9" s="780"/>
      <c r="CF9" s="780"/>
      <c r="CG9" s="781"/>
      <c r="CH9" s="791"/>
      <c r="CI9" s="786"/>
      <c r="CJ9" s="786"/>
      <c r="CK9" s="786"/>
      <c r="CL9" s="792"/>
      <c r="CM9" s="791"/>
      <c r="CN9" s="786"/>
      <c r="CO9" s="786"/>
      <c r="CP9" s="786"/>
      <c r="CQ9" s="792"/>
      <c r="CR9" s="791"/>
      <c r="CS9" s="786"/>
      <c r="CT9" s="786"/>
      <c r="CU9" s="786"/>
      <c r="CV9" s="792"/>
      <c r="CW9" s="791"/>
      <c r="CX9" s="786"/>
      <c r="CY9" s="786"/>
      <c r="CZ9" s="786"/>
      <c r="DA9" s="792"/>
      <c r="DB9" s="791"/>
      <c r="DC9" s="786"/>
      <c r="DD9" s="786"/>
      <c r="DE9" s="786"/>
      <c r="DF9" s="792"/>
      <c r="DG9" s="791"/>
      <c r="DH9" s="786"/>
      <c r="DI9" s="786"/>
      <c r="DJ9" s="786"/>
      <c r="DK9" s="792"/>
      <c r="DL9" s="791"/>
      <c r="DM9" s="786"/>
      <c r="DN9" s="786"/>
      <c r="DO9" s="786"/>
      <c r="DP9" s="792"/>
      <c r="DQ9" s="791"/>
      <c r="DR9" s="786"/>
      <c r="DS9" s="786"/>
      <c r="DT9" s="786"/>
      <c r="DU9" s="792"/>
      <c r="DV9" s="779"/>
      <c r="DW9" s="780"/>
      <c r="DX9" s="780"/>
      <c r="DY9" s="780"/>
      <c r="DZ9" s="793"/>
      <c r="EA9" s="54"/>
    </row>
    <row r="10" spans="1:131" s="34" customFormat="1" ht="26.25" customHeight="1" x14ac:dyDescent="0.15">
      <c r="A10" s="39">
        <v>4</v>
      </c>
      <c r="B10" s="779" t="s">
        <v>346</v>
      </c>
      <c r="C10" s="780"/>
      <c r="D10" s="780"/>
      <c r="E10" s="780"/>
      <c r="F10" s="780"/>
      <c r="G10" s="780"/>
      <c r="H10" s="780"/>
      <c r="I10" s="780"/>
      <c r="J10" s="780"/>
      <c r="K10" s="780"/>
      <c r="L10" s="780"/>
      <c r="M10" s="780"/>
      <c r="N10" s="780"/>
      <c r="O10" s="780"/>
      <c r="P10" s="781"/>
      <c r="Q10" s="782">
        <v>359</v>
      </c>
      <c r="R10" s="783"/>
      <c r="S10" s="783"/>
      <c r="T10" s="783"/>
      <c r="U10" s="783"/>
      <c r="V10" s="783">
        <v>358</v>
      </c>
      <c r="W10" s="783"/>
      <c r="X10" s="783"/>
      <c r="Y10" s="783"/>
      <c r="Z10" s="783"/>
      <c r="AA10" s="783">
        <v>1</v>
      </c>
      <c r="AB10" s="783"/>
      <c r="AC10" s="783"/>
      <c r="AD10" s="783"/>
      <c r="AE10" s="784"/>
      <c r="AF10" s="785">
        <v>1</v>
      </c>
      <c r="AG10" s="786"/>
      <c r="AH10" s="786"/>
      <c r="AI10" s="786"/>
      <c r="AJ10" s="787"/>
      <c r="AK10" s="788">
        <v>13</v>
      </c>
      <c r="AL10" s="783"/>
      <c r="AM10" s="783"/>
      <c r="AN10" s="783"/>
      <c r="AO10" s="783"/>
      <c r="AP10" s="788" t="s">
        <v>182</v>
      </c>
      <c r="AQ10" s="783"/>
      <c r="AR10" s="783"/>
      <c r="AS10" s="783"/>
      <c r="AT10" s="783"/>
      <c r="AU10" s="789"/>
      <c r="AV10" s="789"/>
      <c r="AW10" s="789"/>
      <c r="AX10" s="789"/>
      <c r="AY10" s="790"/>
      <c r="AZ10" s="43"/>
      <c r="BA10" s="43"/>
      <c r="BB10" s="43"/>
      <c r="BC10" s="43"/>
      <c r="BD10" s="43"/>
      <c r="BE10" s="54"/>
      <c r="BF10" s="54"/>
      <c r="BG10" s="54"/>
      <c r="BH10" s="54"/>
      <c r="BI10" s="54"/>
      <c r="BJ10" s="54"/>
      <c r="BK10" s="54"/>
      <c r="BL10" s="54"/>
      <c r="BM10" s="54"/>
      <c r="BN10" s="54"/>
      <c r="BO10" s="54"/>
      <c r="BP10" s="54"/>
      <c r="BQ10" s="39">
        <v>4</v>
      </c>
      <c r="BR10" s="59"/>
      <c r="BS10" s="779"/>
      <c r="BT10" s="780"/>
      <c r="BU10" s="780"/>
      <c r="BV10" s="780"/>
      <c r="BW10" s="780"/>
      <c r="BX10" s="780"/>
      <c r="BY10" s="780"/>
      <c r="BZ10" s="780"/>
      <c r="CA10" s="780"/>
      <c r="CB10" s="780"/>
      <c r="CC10" s="780"/>
      <c r="CD10" s="780"/>
      <c r="CE10" s="780"/>
      <c r="CF10" s="780"/>
      <c r="CG10" s="781"/>
      <c r="CH10" s="791"/>
      <c r="CI10" s="786"/>
      <c r="CJ10" s="786"/>
      <c r="CK10" s="786"/>
      <c r="CL10" s="792"/>
      <c r="CM10" s="791"/>
      <c r="CN10" s="786"/>
      <c r="CO10" s="786"/>
      <c r="CP10" s="786"/>
      <c r="CQ10" s="792"/>
      <c r="CR10" s="791"/>
      <c r="CS10" s="786"/>
      <c r="CT10" s="786"/>
      <c r="CU10" s="786"/>
      <c r="CV10" s="792"/>
      <c r="CW10" s="791"/>
      <c r="CX10" s="786"/>
      <c r="CY10" s="786"/>
      <c r="CZ10" s="786"/>
      <c r="DA10" s="792"/>
      <c r="DB10" s="791"/>
      <c r="DC10" s="786"/>
      <c r="DD10" s="786"/>
      <c r="DE10" s="786"/>
      <c r="DF10" s="792"/>
      <c r="DG10" s="791"/>
      <c r="DH10" s="786"/>
      <c r="DI10" s="786"/>
      <c r="DJ10" s="786"/>
      <c r="DK10" s="792"/>
      <c r="DL10" s="791"/>
      <c r="DM10" s="786"/>
      <c r="DN10" s="786"/>
      <c r="DO10" s="786"/>
      <c r="DP10" s="792"/>
      <c r="DQ10" s="791"/>
      <c r="DR10" s="786"/>
      <c r="DS10" s="786"/>
      <c r="DT10" s="786"/>
      <c r="DU10" s="792"/>
      <c r="DV10" s="779"/>
      <c r="DW10" s="780"/>
      <c r="DX10" s="780"/>
      <c r="DY10" s="780"/>
      <c r="DZ10" s="793"/>
      <c r="EA10" s="54"/>
    </row>
    <row r="11" spans="1:131" s="34" customFormat="1" ht="26.25" customHeight="1" x14ac:dyDescent="0.15">
      <c r="A11" s="39">
        <v>5</v>
      </c>
      <c r="B11" s="779" t="s">
        <v>347</v>
      </c>
      <c r="C11" s="780"/>
      <c r="D11" s="780"/>
      <c r="E11" s="780"/>
      <c r="F11" s="780"/>
      <c r="G11" s="780"/>
      <c r="H11" s="780"/>
      <c r="I11" s="780"/>
      <c r="J11" s="780"/>
      <c r="K11" s="780"/>
      <c r="L11" s="780"/>
      <c r="M11" s="780"/>
      <c r="N11" s="780"/>
      <c r="O11" s="780"/>
      <c r="P11" s="781"/>
      <c r="Q11" s="782">
        <v>11</v>
      </c>
      <c r="R11" s="783"/>
      <c r="S11" s="783"/>
      <c r="T11" s="783"/>
      <c r="U11" s="783"/>
      <c r="V11" s="783">
        <v>11</v>
      </c>
      <c r="W11" s="783"/>
      <c r="X11" s="783"/>
      <c r="Y11" s="783"/>
      <c r="Z11" s="783"/>
      <c r="AA11" s="783">
        <v>0</v>
      </c>
      <c r="AB11" s="783"/>
      <c r="AC11" s="783"/>
      <c r="AD11" s="783"/>
      <c r="AE11" s="784"/>
      <c r="AF11" s="785">
        <v>0</v>
      </c>
      <c r="AG11" s="786"/>
      <c r="AH11" s="786"/>
      <c r="AI11" s="786"/>
      <c r="AJ11" s="787"/>
      <c r="AK11" s="788">
        <v>3</v>
      </c>
      <c r="AL11" s="783"/>
      <c r="AM11" s="783"/>
      <c r="AN11" s="783"/>
      <c r="AO11" s="783"/>
      <c r="AP11" s="788" t="s">
        <v>182</v>
      </c>
      <c r="AQ11" s="783"/>
      <c r="AR11" s="783"/>
      <c r="AS11" s="783"/>
      <c r="AT11" s="783"/>
      <c r="AU11" s="789"/>
      <c r="AV11" s="789"/>
      <c r="AW11" s="789"/>
      <c r="AX11" s="789"/>
      <c r="AY11" s="790"/>
      <c r="AZ11" s="43"/>
      <c r="BA11" s="43"/>
      <c r="BB11" s="43"/>
      <c r="BC11" s="43"/>
      <c r="BD11" s="43"/>
      <c r="BE11" s="54"/>
      <c r="BF11" s="54"/>
      <c r="BG11" s="54"/>
      <c r="BH11" s="54"/>
      <c r="BI11" s="54"/>
      <c r="BJ11" s="54"/>
      <c r="BK11" s="54"/>
      <c r="BL11" s="54"/>
      <c r="BM11" s="54"/>
      <c r="BN11" s="54"/>
      <c r="BO11" s="54"/>
      <c r="BP11" s="54"/>
      <c r="BQ11" s="39">
        <v>5</v>
      </c>
      <c r="BR11" s="59"/>
      <c r="BS11" s="779"/>
      <c r="BT11" s="780"/>
      <c r="BU11" s="780"/>
      <c r="BV11" s="780"/>
      <c r="BW11" s="780"/>
      <c r="BX11" s="780"/>
      <c r="BY11" s="780"/>
      <c r="BZ11" s="780"/>
      <c r="CA11" s="780"/>
      <c r="CB11" s="780"/>
      <c r="CC11" s="780"/>
      <c r="CD11" s="780"/>
      <c r="CE11" s="780"/>
      <c r="CF11" s="780"/>
      <c r="CG11" s="781"/>
      <c r="CH11" s="791"/>
      <c r="CI11" s="786"/>
      <c r="CJ11" s="786"/>
      <c r="CK11" s="786"/>
      <c r="CL11" s="792"/>
      <c r="CM11" s="791"/>
      <c r="CN11" s="786"/>
      <c r="CO11" s="786"/>
      <c r="CP11" s="786"/>
      <c r="CQ11" s="792"/>
      <c r="CR11" s="791"/>
      <c r="CS11" s="786"/>
      <c r="CT11" s="786"/>
      <c r="CU11" s="786"/>
      <c r="CV11" s="792"/>
      <c r="CW11" s="791"/>
      <c r="CX11" s="786"/>
      <c r="CY11" s="786"/>
      <c r="CZ11" s="786"/>
      <c r="DA11" s="792"/>
      <c r="DB11" s="791"/>
      <c r="DC11" s="786"/>
      <c r="DD11" s="786"/>
      <c r="DE11" s="786"/>
      <c r="DF11" s="792"/>
      <c r="DG11" s="791"/>
      <c r="DH11" s="786"/>
      <c r="DI11" s="786"/>
      <c r="DJ11" s="786"/>
      <c r="DK11" s="792"/>
      <c r="DL11" s="791"/>
      <c r="DM11" s="786"/>
      <c r="DN11" s="786"/>
      <c r="DO11" s="786"/>
      <c r="DP11" s="792"/>
      <c r="DQ11" s="791"/>
      <c r="DR11" s="786"/>
      <c r="DS11" s="786"/>
      <c r="DT11" s="786"/>
      <c r="DU11" s="792"/>
      <c r="DV11" s="779"/>
      <c r="DW11" s="780"/>
      <c r="DX11" s="780"/>
      <c r="DY11" s="780"/>
      <c r="DZ11" s="793"/>
      <c r="EA11" s="54"/>
    </row>
    <row r="12" spans="1:131" s="34" customFormat="1" ht="26.25" customHeight="1" x14ac:dyDescent="0.15">
      <c r="A12" s="39">
        <v>6</v>
      </c>
      <c r="B12" s="779" t="s">
        <v>348</v>
      </c>
      <c r="C12" s="780"/>
      <c r="D12" s="780"/>
      <c r="E12" s="780"/>
      <c r="F12" s="780"/>
      <c r="G12" s="780"/>
      <c r="H12" s="780"/>
      <c r="I12" s="780"/>
      <c r="J12" s="780"/>
      <c r="K12" s="780"/>
      <c r="L12" s="780"/>
      <c r="M12" s="780"/>
      <c r="N12" s="780"/>
      <c r="O12" s="780"/>
      <c r="P12" s="781"/>
      <c r="Q12" s="782">
        <v>44</v>
      </c>
      <c r="R12" s="783"/>
      <c r="S12" s="783"/>
      <c r="T12" s="783"/>
      <c r="U12" s="783"/>
      <c r="V12" s="783">
        <v>39</v>
      </c>
      <c r="W12" s="783"/>
      <c r="X12" s="783"/>
      <c r="Y12" s="783"/>
      <c r="Z12" s="783"/>
      <c r="AA12" s="783">
        <v>5</v>
      </c>
      <c r="AB12" s="783"/>
      <c r="AC12" s="783"/>
      <c r="AD12" s="783"/>
      <c r="AE12" s="784"/>
      <c r="AF12" s="785">
        <v>5</v>
      </c>
      <c r="AG12" s="786"/>
      <c r="AH12" s="786"/>
      <c r="AI12" s="786"/>
      <c r="AJ12" s="787"/>
      <c r="AK12" s="788">
        <v>5</v>
      </c>
      <c r="AL12" s="783"/>
      <c r="AM12" s="783"/>
      <c r="AN12" s="783"/>
      <c r="AO12" s="783"/>
      <c r="AP12" s="788" t="s">
        <v>182</v>
      </c>
      <c r="AQ12" s="783"/>
      <c r="AR12" s="783"/>
      <c r="AS12" s="783"/>
      <c r="AT12" s="783"/>
      <c r="AU12" s="789"/>
      <c r="AV12" s="789"/>
      <c r="AW12" s="789"/>
      <c r="AX12" s="789"/>
      <c r="AY12" s="790"/>
      <c r="AZ12" s="43"/>
      <c r="BA12" s="43"/>
      <c r="BB12" s="43"/>
      <c r="BC12" s="43"/>
      <c r="BD12" s="43"/>
      <c r="BE12" s="54"/>
      <c r="BF12" s="54"/>
      <c r="BG12" s="54"/>
      <c r="BH12" s="54"/>
      <c r="BI12" s="54"/>
      <c r="BJ12" s="54"/>
      <c r="BK12" s="54"/>
      <c r="BL12" s="54"/>
      <c r="BM12" s="54"/>
      <c r="BN12" s="54"/>
      <c r="BO12" s="54"/>
      <c r="BP12" s="54"/>
      <c r="BQ12" s="39">
        <v>6</v>
      </c>
      <c r="BR12" s="59"/>
      <c r="BS12" s="779"/>
      <c r="BT12" s="780"/>
      <c r="BU12" s="780"/>
      <c r="BV12" s="780"/>
      <c r="BW12" s="780"/>
      <c r="BX12" s="780"/>
      <c r="BY12" s="780"/>
      <c r="BZ12" s="780"/>
      <c r="CA12" s="780"/>
      <c r="CB12" s="780"/>
      <c r="CC12" s="780"/>
      <c r="CD12" s="780"/>
      <c r="CE12" s="780"/>
      <c r="CF12" s="780"/>
      <c r="CG12" s="781"/>
      <c r="CH12" s="791"/>
      <c r="CI12" s="786"/>
      <c r="CJ12" s="786"/>
      <c r="CK12" s="786"/>
      <c r="CL12" s="792"/>
      <c r="CM12" s="791"/>
      <c r="CN12" s="786"/>
      <c r="CO12" s="786"/>
      <c r="CP12" s="786"/>
      <c r="CQ12" s="792"/>
      <c r="CR12" s="791"/>
      <c r="CS12" s="786"/>
      <c r="CT12" s="786"/>
      <c r="CU12" s="786"/>
      <c r="CV12" s="792"/>
      <c r="CW12" s="791"/>
      <c r="CX12" s="786"/>
      <c r="CY12" s="786"/>
      <c r="CZ12" s="786"/>
      <c r="DA12" s="792"/>
      <c r="DB12" s="791"/>
      <c r="DC12" s="786"/>
      <c r="DD12" s="786"/>
      <c r="DE12" s="786"/>
      <c r="DF12" s="792"/>
      <c r="DG12" s="791"/>
      <c r="DH12" s="786"/>
      <c r="DI12" s="786"/>
      <c r="DJ12" s="786"/>
      <c r="DK12" s="792"/>
      <c r="DL12" s="791"/>
      <c r="DM12" s="786"/>
      <c r="DN12" s="786"/>
      <c r="DO12" s="786"/>
      <c r="DP12" s="792"/>
      <c r="DQ12" s="791"/>
      <c r="DR12" s="786"/>
      <c r="DS12" s="786"/>
      <c r="DT12" s="786"/>
      <c r="DU12" s="792"/>
      <c r="DV12" s="779"/>
      <c r="DW12" s="780"/>
      <c r="DX12" s="780"/>
      <c r="DY12" s="780"/>
      <c r="DZ12" s="793"/>
      <c r="EA12" s="54"/>
    </row>
    <row r="13" spans="1:131" s="34" customFormat="1" ht="26.25" customHeight="1" x14ac:dyDescent="0.15">
      <c r="A13" s="39">
        <v>7</v>
      </c>
      <c r="B13" s="779" t="s">
        <v>265</v>
      </c>
      <c r="C13" s="780"/>
      <c r="D13" s="780"/>
      <c r="E13" s="780"/>
      <c r="F13" s="780"/>
      <c r="G13" s="780"/>
      <c r="H13" s="780"/>
      <c r="I13" s="780"/>
      <c r="J13" s="780"/>
      <c r="K13" s="780"/>
      <c r="L13" s="780"/>
      <c r="M13" s="780"/>
      <c r="N13" s="780"/>
      <c r="O13" s="780"/>
      <c r="P13" s="781"/>
      <c r="Q13" s="782">
        <v>6</v>
      </c>
      <c r="R13" s="783"/>
      <c r="S13" s="783"/>
      <c r="T13" s="783"/>
      <c r="U13" s="783"/>
      <c r="V13" s="783">
        <v>6</v>
      </c>
      <c r="W13" s="783"/>
      <c r="X13" s="783"/>
      <c r="Y13" s="783"/>
      <c r="Z13" s="783"/>
      <c r="AA13" s="783">
        <v>0</v>
      </c>
      <c r="AB13" s="783"/>
      <c r="AC13" s="783"/>
      <c r="AD13" s="783"/>
      <c r="AE13" s="784"/>
      <c r="AF13" s="785">
        <v>0</v>
      </c>
      <c r="AG13" s="786"/>
      <c r="AH13" s="786"/>
      <c r="AI13" s="786"/>
      <c r="AJ13" s="787"/>
      <c r="AK13" s="788">
        <v>0</v>
      </c>
      <c r="AL13" s="783"/>
      <c r="AM13" s="783"/>
      <c r="AN13" s="783"/>
      <c r="AO13" s="783"/>
      <c r="AP13" s="788" t="s">
        <v>182</v>
      </c>
      <c r="AQ13" s="783"/>
      <c r="AR13" s="783"/>
      <c r="AS13" s="783"/>
      <c r="AT13" s="783"/>
      <c r="AU13" s="789"/>
      <c r="AV13" s="789"/>
      <c r="AW13" s="789"/>
      <c r="AX13" s="789"/>
      <c r="AY13" s="790"/>
      <c r="AZ13" s="43"/>
      <c r="BA13" s="43"/>
      <c r="BB13" s="43"/>
      <c r="BC13" s="43"/>
      <c r="BD13" s="43"/>
      <c r="BE13" s="54"/>
      <c r="BF13" s="54"/>
      <c r="BG13" s="54"/>
      <c r="BH13" s="54"/>
      <c r="BI13" s="54"/>
      <c r="BJ13" s="54"/>
      <c r="BK13" s="54"/>
      <c r="BL13" s="54"/>
      <c r="BM13" s="54"/>
      <c r="BN13" s="54"/>
      <c r="BO13" s="54"/>
      <c r="BP13" s="54"/>
      <c r="BQ13" s="39">
        <v>7</v>
      </c>
      <c r="BR13" s="59"/>
      <c r="BS13" s="779"/>
      <c r="BT13" s="780"/>
      <c r="BU13" s="780"/>
      <c r="BV13" s="780"/>
      <c r="BW13" s="780"/>
      <c r="BX13" s="780"/>
      <c r="BY13" s="780"/>
      <c r="BZ13" s="780"/>
      <c r="CA13" s="780"/>
      <c r="CB13" s="780"/>
      <c r="CC13" s="780"/>
      <c r="CD13" s="780"/>
      <c r="CE13" s="780"/>
      <c r="CF13" s="780"/>
      <c r="CG13" s="781"/>
      <c r="CH13" s="791"/>
      <c r="CI13" s="786"/>
      <c r="CJ13" s="786"/>
      <c r="CK13" s="786"/>
      <c r="CL13" s="792"/>
      <c r="CM13" s="791"/>
      <c r="CN13" s="786"/>
      <c r="CO13" s="786"/>
      <c r="CP13" s="786"/>
      <c r="CQ13" s="792"/>
      <c r="CR13" s="791"/>
      <c r="CS13" s="786"/>
      <c r="CT13" s="786"/>
      <c r="CU13" s="786"/>
      <c r="CV13" s="792"/>
      <c r="CW13" s="791"/>
      <c r="CX13" s="786"/>
      <c r="CY13" s="786"/>
      <c r="CZ13" s="786"/>
      <c r="DA13" s="792"/>
      <c r="DB13" s="791"/>
      <c r="DC13" s="786"/>
      <c r="DD13" s="786"/>
      <c r="DE13" s="786"/>
      <c r="DF13" s="792"/>
      <c r="DG13" s="791"/>
      <c r="DH13" s="786"/>
      <c r="DI13" s="786"/>
      <c r="DJ13" s="786"/>
      <c r="DK13" s="792"/>
      <c r="DL13" s="791"/>
      <c r="DM13" s="786"/>
      <c r="DN13" s="786"/>
      <c r="DO13" s="786"/>
      <c r="DP13" s="792"/>
      <c r="DQ13" s="791"/>
      <c r="DR13" s="786"/>
      <c r="DS13" s="786"/>
      <c r="DT13" s="786"/>
      <c r="DU13" s="792"/>
      <c r="DV13" s="779"/>
      <c r="DW13" s="780"/>
      <c r="DX13" s="780"/>
      <c r="DY13" s="780"/>
      <c r="DZ13" s="793"/>
      <c r="EA13" s="54"/>
    </row>
    <row r="14" spans="1:131" s="34" customFormat="1" ht="26.25" customHeight="1" x14ac:dyDescent="0.15">
      <c r="A14" s="39">
        <v>8</v>
      </c>
      <c r="B14" s="779" t="s">
        <v>349</v>
      </c>
      <c r="C14" s="780"/>
      <c r="D14" s="780"/>
      <c r="E14" s="780"/>
      <c r="F14" s="780"/>
      <c r="G14" s="780"/>
      <c r="H14" s="780"/>
      <c r="I14" s="780"/>
      <c r="J14" s="780"/>
      <c r="K14" s="780"/>
      <c r="L14" s="780"/>
      <c r="M14" s="780"/>
      <c r="N14" s="780"/>
      <c r="O14" s="780"/>
      <c r="P14" s="781"/>
      <c r="Q14" s="782">
        <v>16</v>
      </c>
      <c r="R14" s="783"/>
      <c r="S14" s="783"/>
      <c r="T14" s="783"/>
      <c r="U14" s="783"/>
      <c r="V14" s="783">
        <v>12</v>
      </c>
      <c r="W14" s="783"/>
      <c r="X14" s="783"/>
      <c r="Y14" s="783"/>
      <c r="Z14" s="783"/>
      <c r="AA14" s="783">
        <v>4</v>
      </c>
      <c r="AB14" s="783"/>
      <c r="AC14" s="783"/>
      <c r="AD14" s="783"/>
      <c r="AE14" s="784"/>
      <c r="AF14" s="785">
        <v>4</v>
      </c>
      <c r="AG14" s="786"/>
      <c r="AH14" s="786"/>
      <c r="AI14" s="786"/>
      <c r="AJ14" s="787"/>
      <c r="AK14" s="788">
        <v>0</v>
      </c>
      <c r="AL14" s="783"/>
      <c r="AM14" s="783"/>
      <c r="AN14" s="783"/>
      <c r="AO14" s="783"/>
      <c r="AP14" s="788" t="s">
        <v>182</v>
      </c>
      <c r="AQ14" s="783"/>
      <c r="AR14" s="783"/>
      <c r="AS14" s="783"/>
      <c r="AT14" s="783"/>
      <c r="AU14" s="789"/>
      <c r="AV14" s="789"/>
      <c r="AW14" s="789"/>
      <c r="AX14" s="789"/>
      <c r="AY14" s="790"/>
      <c r="AZ14" s="43"/>
      <c r="BA14" s="43"/>
      <c r="BB14" s="43"/>
      <c r="BC14" s="43"/>
      <c r="BD14" s="43"/>
      <c r="BE14" s="54"/>
      <c r="BF14" s="54"/>
      <c r="BG14" s="54"/>
      <c r="BH14" s="54"/>
      <c r="BI14" s="54"/>
      <c r="BJ14" s="54"/>
      <c r="BK14" s="54"/>
      <c r="BL14" s="54"/>
      <c r="BM14" s="54"/>
      <c r="BN14" s="54"/>
      <c r="BO14" s="54"/>
      <c r="BP14" s="54"/>
      <c r="BQ14" s="39">
        <v>8</v>
      </c>
      <c r="BR14" s="59"/>
      <c r="BS14" s="779"/>
      <c r="BT14" s="780"/>
      <c r="BU14" s="780"/>
      <c r="BV14" s="780"/>
      <c r="BW14" s="780"/>
      <c r="BX14" s="780"/>
      <c r="BY14" s="780"/>
      <c r="BZ14" s="780"/>
      <c r="CA14" s="780"/>
      <c r="CB14" s="780"/>
      <c r="CC14" s="780"/>
      <c r="CD14" s="780"/>
      <c r="CE14" s="780"/>
      <c r="CF14" s="780"/>
      <c r="CG14" s="781"/>
      <c r="CH14" s="791"/>
      <c r="CI14" s="786"/>
      <c r="CJ14" s="786"/>
      <c r="CK14" s="786"/>
      <c r="CL14" s="792"/>
      <c r="CM14" s="791"/>
      <c r="CN14" s="786"/>
      <c r="CO14" s="786"/>
      <c r="CP14" s="786"/>
      <c r="CQ14" s="792"/>
      <c r="CR14" s="791"/>
      <c r="CS14" s="786"/>
      <c r="CT14" s="786"/>
      <c r="CU14" s="786"/>
      <c r="CV14" s="792"/>
      <c r="CW14" s="791"/>
      <c r="CX14" s="786"/>
      <c r="CY14" s="786"/>
      <c r="CZ14" s="786"/>
      <c r="DA14" s="792"/>
      <c r="DB14" s="791"/>
      <c r="DC14" s="786"/>
      <c r="DD14" s="786"/>
      <c r="DE14" s="786"/>
      <c r="DF14" s="792"/>
      <c r="DG14" s="791"/>
      <c r="DH14" s="786"/>
      <c r="DI14" s="786"/>
      <c r="DJ14" s="786"/>
      <c r="DK14" s="792"/>
      <c r="DL14" s="791"/>
      <c r="DM14" s="786"/>
      <c r="DN14" s="786"/>
      <c r="DO14" s="786"/>
      <c r="DP14" s="792"/>
      <c r="DQ14" s="791"/>
      <c r="DR14" s="786"/>
      <c r="DS14" s="786"/>
      <c r="DT14" s="786"/>
      <c r="DU14" s="792"/>
      <c r="DV14" s="779"/>
      <c r="DW14" s="780"/>
      <c r="DX14" s="780"/>
      <c r="DY14" s="780"/>
      <c r="DZ14" s="793"/>
      <c r="EA14" s="54"/>
    </row>
    <row r="15" spans="1:131" s="34" customFormat="1" ht="26.25" customHeight="1" x14ac:dyDescent="0.15">
      <c r="A15" s="39">
        <v>9</v>
      </c>
      <c r="B15" s="779" t="s">
        <v>278</v>
      </c>
      <c r="C15" s="780"/>
      <c r="D15" s="780"/>
      <c r="E15" s="780"/>
      <c r="F15" s="780"/>
      <c r="G15" s="780"/>
      <c r="H15" s="780"/>
      <c r="I15" s="780"/>
      <c r="J15" s="780"/>
      <c r="K15" s="780"/>
      <c r="L15" s="780"/>
      <c r="M15" s="780"/>
      <c r="N15" s="780"/>
      <c r="O15" s="780"/>
      <c r="P15" s="781"/>
      <c r="Q15" s="782">
        <v>31</v>
      </c>
      <c r="R15" s="783"/>
      <c r="S15" s="783"/>
      <c r="T15" s="783"/>
      <c r="U15" s="783"/>
      <c r="V15" s="783">
        <v>31</v>
      </c>
      <c r="W15" s="783"/>
      <c r="X15" s="783"/>
      <c r="Y15" s="783"/>
      <c r="Z15" s="783"/>
      <c r="AA15" s="783">
        <v>0</v>
      </c>
      <c r="AB15" s="783"/>
      <c r="AC15" s="783"/>
      <c r="AD15" s="783"/>
      <c r="AE15" s="784"/>
      <c r="AF15" s="785">
        <v>0</v>
      </c>
      <c r="AG15" s="786"/>
      <c r="AH15" s="786"/>
      <c r="AI15" s="786"/>
      <c r="AJ15" s="787"/>
      <c r="AK15" s="788">
        <v>24</v>
      </c>
      <c r="AL15" s="783"/>
      <c r="AM15" s="783"/>
      <c r="AN15" s="783"/>
      <c r="AO15" s="783"/>
      <c r="AP15" s="788" t="s">
        <v>182</v>
      </c>
      <c r="AQ15" s="783"/>
      <c r="AR15" s="783"/>
      <c r="AS15" s="783"/>
      <c r="AT15" s="783"/>
      <c r="AU15" s="789"/>
      <c r="AV15" s="789"/>
      <c r="AW15" s="789"/>
      <c r="AX15" s="789"/>
      <c r="AY15" s="790"/>
      <c r="AZ15" s="43"/>
      <c r="BA15" s="43"/>
      <c r="BB15" s="43"/>
      <c r="BC15" s="43"/>
      <c r="BD15" s="43"/>
      <c r="BE15" s="54"/>
      <c r="BF15" s="54"/>
      <c r="BG15" s="54"/>
      <c r="BH15" s="54"/>
      <c r="BI15" s="54"/>
      <c r="BJ15" s="54"/>
      <c r="BK15" s="54"/>
      <c r="BL15" s="54"/>
      <c r="BM15" s="54"/>
      <c r="BN15" s="54"/>
      <c r="BO15" s="54"/>
      <c r="BP15" s="54"/>
      <c r="BQ15" s="39">
        <v>9</v>
      </c>
      <c r="BR15" s="59"/>
      <c r="BS15" s="779"/>
      <c r="BT15" s="780"/>
      <c r="BU15" s="780"/>
      <c r="BV15" s="780"/>
      <c r="BW15" s="780"/>
      <c r="BX15" s="780"/>
      <c r="BY15" s="780"/>
      <c r="BZ15" s="780"/>
      <c r="CA15" s="780"/>
      <c r="CB15" s="780"/>
      <c r="CC15" s="780"/>
      <c r="CD15" s="780"/>
      <c r="CE15" s="780"/>
      <c r="CF15" s="780"/>
      <c r="CG15" s="781"/>
      <c r="CH15" s="791"/>
      <c r="CI15" s="786"/>
      <c r="CJ15" s="786"/>
      <c r="CK15" s="786"/>
      <c r="CL15" s="792"/>
      <c r="CM15" s="791"/>
      <c r="CN15" s="786"/>
      <c r="CO15" s="786"/>
      <c r="CP15" s="786"/>
      <c r="CQ15" s="792"/>
      <c r="CR15" s="791"/>
      <c r="CS15" s="786"/>
      <c r="CT15" s="786"/>
      <c r="CU15" s="786"/>
      <c r="CV15" s="792"/>
      <c r="CW15" s="791"/>
      <c r="CX15" s="786"/>
      <c r="CY15" s="786"/>
      <c r="CZ15" s="786"/>
      <c r="DA15" s="792"/>
      <c r="DB15" s="791"/>
      <c r="DC15" s="786"/>
      <c r="DD15" s="786"/>
      <c r="DE15" s="786"/>
      <c r="DF15" s="792"/>
      <c r="DG15" s="791"/>
      <c r="DH15" s="786"/>
      <c r="DI15" s="786"/>
      <c r="DJ15" s="786"/>
      <c r="DK15" s="792"/>
      <c r="DL15" s="791"/>
      <c r="DM15" s="786"/>
      <c r="DN15" s="786"/>
      <c r="DO15" s="786"/>
      <c r="DP15" s="792"/>
      <c r="DQ15" s="791"/>
      <c r="DR15" s="786"/>
      <c r="DS15" s="786"/>
      <c r="DT15" s="786"/>
      <c r="DU15" s="792"/>
      <c r="DV15" s="779"/>
      <c r="DW15" s="780"/>
      <c r="DX15" s="780"/>
      <c r="DY15" s="780"/>
      <c r="DZ15" s="793"/>
      <c r="EA15" s="54"/>
    </row>
    <row r="16" spans="1:131" s="34" customFormat="1" ht="26.25" customHeight="1" x14ac:dyDescent="0.15">
      <c r="A16" s="39">
        <v>10</v>
      </c>
      <c r="B16" s="779"/>
      <c r="C16" s="780"/>
      <c r="D16" s="780"/>
      <c r="E16" s="780"/>
      <c r="F16" s="780"/>
      <c r="G16" s="780"/>
      <c r="H16" s="780"/>
      <c r="I16" s="780"/>
      <c r="J16" s="780"/>
      <c r="K16" s="780"/>
      <c r="L16" s="780"/>
      <c r="M16" s="780"/>
      <c r="N16" s="780"/>
      <c r="O16" s="780"/>
      <c r="P16" s="781"/>
      <c r="Q16" s="782"/>
      <c r="R16" s="783"/>
      <c r="S16" s="783"/>
      <c r="T16" s="783"/>
      <c r="U16" s="783"/>
      <c r="V16" s="783"/>
      <c r="W16" s="783"/>
      <c r="X16" s="783"/>
      <c r="Y16" s="783"/>
      <c r="Z16" s="783"/>
      <c r="AA16" s="783"/>
      <c r="AB16" s="783"/>
      <c r="AC16" s="783"/>
      <c r="AD16" s="783"/>
      <c r="AE16" s="784"/>
      <c r="AF16" s="785"/>
      <c r="AG16" s="786"/>
      <c r="AH16" s="786"/>
      <c r="AI16" s="786"/>
      <c r="AJ16" s="787"/>
      <c r="AK16" s="788"/>
      <c r="AL16" s="783"/>
      <c r="AM16" s="783"/>
      <c r="AN16" s="783"/>
      <c r="AO16" s="783"/>
      <c r="AP16" s="783"/>
      <c r="AQ16" s="783"/>
      <c r="AR16" s="783"/>
      <c r="AS16" s="783"/>
      <c r="AT16" s="783"/>
      <c r="AU16" s="789"/>
      <c r="AV16" s="789"/>
      <c r="AW16" s="789"/>
      <c r="AX16" s="789"/>
      <c r="AY16" s="790"/>
      <c r="AZ16" s="43"/>
      <c r="BA16" s="43"/>
      <c r="BB16" s="43"/>
      <c r="BC16" s="43"/>
      <c r="BD16" s="43"/>
      <c r="BE16" s="54"/>
      <c r="BF16" s="54"/>
      <c r="BG16" s="54"/>
      <c r="BH16" s="54"/>
      <c r="BI16" s="54"/>
      <c r="BJ16" s="54"/>
      <c r="BK16" s="54"/>
      <c r="BL16" s="54"/>
      <c r="BM16" s="54"/>
      <c r="BN16" s="54"/>
      <c r="BO16" s="54"/>
      <c r="BP16" s="54"/>
      <c r="BQ16" s="39">
        <v>10</v>
      </c>
      <c r="BR16" s="59"/>
      <c r="BS16" s="779"/>
      <c r="BT16" s="780"/>
      <c r="BU16" s="780"/>
      <c r="BV16" s="780"/>
      <c r="BW16" s="780"/>
      <c r="BX16" s="780"/>
      <c r="BY16" s="780"/>
      <c r="BZ16" s="780"/>
      <c r="CA16" s="780"/>
      <c r="CB16" s="780"/>
      <c r="CC16" s="780"/>
      <c r="CD16" s="780"/>
      <c r="CE16" s="780"/>
      <c r="CF16" s="780"/>
      <c r="CG16" s="781"/>
      <c r="CH16" s="791"/>
      <c r="CI16" s="786"/>
      <c r="CJ16" s="786"/>
      <c r="CK16" s="786"/>
      <c r="CL16" s="792"/>
      <c r="CM16" s="791"/>
      <c r="CN16" s="786"/>
      <c r="CO16" s="786"/>
      <c r="CP16" s="786"/>
      <c r="CQ16" s="792"/>
      <c r="CR16" s="791"/>
      <c r="CS16" s="786"/>
      <c r="CT16" s="786"/>
      <c r="CU16" s="786"/>
      <c r="CV16" s="792"/>
      <c r="CW16" s="791"/>
      <c r="CX16" s="786"/>
      <c r="CY16" s="786"/>
      <c r="CZ16" s="786"/>
      <c r="DA16" s="792"/>
      <c r="DB16" s="791"/>
      <c r="DC16" s="786"/>
      <c r="DD16" s="786"/>
      <c r="DE16" s="786"/>
      <c r="DF16" s="792"/>
      <c r="DG16" s="791"/>
      <c r="DH16" s="786"/>
      <c r="DI16" s="786"/>
      <c r="DJ16" s="786"/>
      <c r="DK16" s="792"/>
      <c r="DL16" s="791"/>
      <c r="DM16" s="786"/>
      <c r="DN16" s="786"/>
      <c r="DO16" s="786"/>
      <c r="DP16" s="792"/>
      <c r="DQ16" s="791"/>
      <c r="DR16" s="786"/>
      <c r="DS16" s="786"/>
      <c r="DT16" s="786"/>
      <c r="DU16" s="792"/>
      <c r="DV16" s="779"/>
      <c r="DW16" s="780"/>
      <c r="DX16" s="780"/>
      <c r="DY16" s="780"/>
      <c r="DZ16" s="793"/>
      <c r="EA16" s="54"/>
    </row>
    <row r="17" spans="1:131" s="34" customFormat="1" ht="26.25" customHeight="1" x14ac:dyDescent="0.15">
      <c r="A17" s="39">
        <v>11</v>
      </c>
      <c r="B17" s="779"/>
      <c r="C17" s="780"/>
      <c r="D17" s="780"/>
      <c r="E17" s="780"/>
      <c r="F17" s="780"/>
      <c r="G17" s="780"/>
      <c r="H17" s="780"/>
      <c r="I17" s="780"/>
      <c r="J17" s="780"/>
      <c r="K17" s="780"/>
      <c r="L17" s="780"/>
      <c r="M17" s="780"/>
      <c r="N17" s="780"/>
      <c r="O17" s="780"/>
      <c r="P17" s="781"/>
      <c r="Q17" s="782"/>
      <c r="R17" s="783"/>
      <c r="S17" s="783"/>
      <c r="T17" s="783"/>
      <c r="U17" s="783"/>
      <c r="V17" s="783"/>
      <c r="W17" s="783"/>
      <c r="X17" s="783"/>
      <c r="Y17" s="783"/>
      <c r="Z17" s="783"/>
      <c r="AA17" s="783"/>
      <c r="AB17" s="783"/>
      <c r="AC17" s="783"/>
      <c r="AD17" s="783"/>
      <c r="AE17" s="784"/>
      <c r="AF17" s="785"/>
      <c r="AG17" s="786"/>
      <c r="AH17" s="786"/>
      <c r="AI17" s="786"/>
      <c r="AJ17" s="787"/>
      <c r="AK17" s="788"/>
      <c r="AL17" s="783"/>
      <c r="AM17" s="783"/>
      <c r="AN17" s="783"/>
      <c r="AO17" s="783"/>
      <c r="AP17" s="783"/>
      <c r="AQ17" s="783"/>
      <c r="AR17" s="783"/>
      <c r="AS17" s="783"/>
      <c r="AT17" s="783"/>
      <c r="AU17" s="789"/>
      <c r="AV17" s="789"/>
      <c r="AW17" s="789"/>
      <c r="AX17" s="789"/>
      <c r="AY17" s="790"/>
      <c r="AZ17" s="43"/>
      <c r="BA17" s="43"/>
      <c r="BB17" s="43"/>
      <c r="BC17" s="43"/>
      <c r="BD17" s="43"/>
      <c r="BE17" s="54"/>
      <c r="BF17" s="54"/>
      <c r="BG17" s="54"/>
      <c r="BH17" s="54"/>
      <c r="BI17" s="54"/>
      <c r="BJ17" s="54"/>
      <c r="BK17" s="54"/>
      <c r="BL17" s="54"/>
      <c r="BM17" s="54"/>
      <c r="BN17" s="54"/>
      <c r="BO17" s="54"/>
      <c r="BP17" s="54"/>
      <c r="BQ17" s="39">
        <v>11</v>
      </c>
      <c r="BR17" s="59"/>
      <c r="BS17" s="779"/>
      <c r="BT17" s="780"/>
      <c r="BU17" s="780"/>
      <c r="BV17" s="780"/>
      <c r="BW17" s="780"/>
      <c r="BX17" s="780"/>
      <c r="BY17" s="780"/>
      <c r="BZ17" s="780"/>
      <c r="CA17" s="780"/>
      <c r="CB17" s="780"/>
      <c r="CC17" s="780"/>
      <c r="CD17" s="780"/>
      <c r="CE17" s="780"/>
      <c r="CF17" s="780"/>
      <c r="CG17" s="781"/>
      <c r="CH17" s="791"/>
      <c r="CI17" s="786"/>
      <c r="CJ17" s="786"/>
      <c r="CK17" s="786"/>
      <c r="CL17" s="792"/>
      <c r="CM17" s="791"/>
      <c r="CN17" s="786"/>
      <c r="CO17" s="786"/>
      <c r="CP17" s="786"/>
      <c r="CQ17" s="792"/>
      <c r="CR17" s="791"/>
      <c r="CS17" s="786"/>
      <c r="CT17" s="786"/>
      <c r="CU17" s="786"/>
      <c r="CV17" s="792"/>
      <c r="CW17" s="791"/>
      <c r="CX17" s="786"/>
      <c r="CY17" s="786"/>
      <c r="CZ17" s="786"/>
      <c r="DA17" s="792"/>
      <c r="DB17" s="791"/>
      <c r="DC17" s="786"/>
      <c r="DD17" s="786"/>
      <c r="DE17" s="786"/>
      <c r="DF17" s="792"/>
      <c r="DG17" s="791"/>
      <c r="DH17" s="786"/>
      <c r="DI17" s="786"/>
      <c r="DJ17" s="786"/>
      <c r="DK17" s="792"/>
      <c r="DL17" s="791"/>
      <c r="DM17" s="786"/>
      <c r="DN17" s="786"/>
      <c r="DO17" s="786"/>
      <c r="DP17" s="792"/>
      <c r="DQ17" s="791"/>
      <c r="DR17" s="786"/>
      <c r="DS17" s="786"/>
      <c r="DT17" s="786"/>
      <c r="DU17" s="792"/>
      <c r="DV17" s="779"/>
      <c r="DW17" s="780"/>
      <c r="DX17" s="780"/>
      <c r="DY17" s="780"/>
      <c r="DZ17" s="793"/>
      <c r="EA17" s="54"/>
    </row>
    <row r="18" spans="1:131" s="34" customFormat="1" ht="26.25" customHeight="1" x14ac:dyDescent="0.15">
      <c r="A18" s="39">
        <v>12</v>
      </c>
      <c r="B18" s="779"/>
      <c r="C18" s="780"/>
      <c r="D18" s="780"/>
      <c r="E18" s="780"/>
      <c r="F18" s="780"/>
      <c r="G18" s="780"/>
      <c r="H18" s="780"/>
      <c r="I18" s="780"/>
      <c r="J18" s="780"/>
      <c r="K18" s="780"/>
      <c r="L18" s="780"/>
      <c r="M18" s="780"/>
      <c r="N18" s="780"/>
      <c r="O18" s="780"/>
      <c r="P18" s="781"/>
      <c r="Q18" s="782"/>
      <c r="R18" s="783"/>
      <c r="S18" s="783"/>
      <c r="T18" s="783"/>
      <c r="U18" s="783"/>
      <c r="V18" s="783"/>
      <c r="W18" s="783"/>
      <c r="X18" s="783"/>
      <c r="Y18" s="783"/>
      <c r="Z18" s="783"/>
      <c r="AA18" s="783"/>
      <c r="AB18" s="783"/>
      <c r="AC18" s="783"/>
      <c r="AD18" s="783"/>
      <c r="AE18" s="784"/>
      <c r="AF18" s="785"/>
      <c r="AG18" s="786"/>
      <c r="AH18" s="786"/>
      <c r="AI18" s="786"/>
      <c r="AJ18" s="787"/>
      <c r="AK18" s="788"/>
      <c r="AL18" s="783"/>
      <c r="AM18" s="783"/>
      <c r="AN18" s="783"/>
      <c r="AO18" s="783"/>
      <c r="AP18" s="783"/>
      <c r="AQ18" s="783"/>
      <c r="AR18" s="783"/>
      <c r="AS18" s="783"/>
      <c r="AT18" s="783"/>
      <c r="AU18" s="789"/>
      <c r="AV18" s="789"/>
      <c r="AW18" s="789"/>
      <c r="AX18" s="789"/>
      <c r="AY18" s="790"/>
      <c r="AZ18" s="43"/>
      <c r="BA18" s="43"/>
      <c r="BB18" s="43"/>
      <c r="BC18" s="43"/>
      <c r="BD18" s="43"/>
      <c r="BE18" s="54"/>
      <c r="BF18" s="54"/>
      <c r="BG18" s="54"/>
      <c r="BH18" s="54"/>
      <c r="BI18" s="54"/>
      <c r="BJ18" s="54"/>
      <c r="BK18" s="54"/>
      <c r="BL18" s="54"/>
      <c r="BM18" s="54"/>
      <c r="BN18" s="54"/>
      <c r="BO18" s="54"/>
      <c r="BP18" s="54"/>
      <c r="BQ18" s="39">
        <v>12</v>
      </c>
      <c r="BR18" s="59"/>
      <c r="BS18" s="779"/>
      <c r="BT18" s="780"/>
      <c r="BU18" s="780"/>
      <c r="BV18" s="780"/>
      <c r="BW18" s="780"/>
      <c r="BX18" s="780"/>
      <c r="BY18" s="780"/>
      <c r="BZ18" s="780"/>
      <c r="CA18" s="780"/>
      <c r="CB18" s="780"/>
      <c r="CC18" s="780"/>
      <c r="CD18" s="780"/>
      <c r="CE18" s="780"/>
      <c r="CF18" s="780"/>
      <c r="CG18" s="781"/>
      <c r="CH18" s="791"/>
      <c r="CI18" s="786"/>
      <c r="CJ18" s="786"/>
      <c r="CK18" s="786"/>
      <c r="CL18" s="792"/>
      <c r="CM18" s="791"/>
      <c r="CN18" s="786"/>
      <c r="CO18" s="786"/>
      <c r="CP18" s="786"/>
      <c r="CQ18" s="792"/>
      <c r="CR18" s="791"/>
      <c r="CS18" s="786"/>
      <c r="CT18" s="786"/>
      <c r="CU18" s="786"/>
      <c r="CV18" s="792"/>
      <c r="CW18" s="791"/>
      <c r="CX18" s="786"/>
      <c r="CY18" s="786"/>
      <c r="CZ18" s="786"/>
      <c r="DA18" s="792"/>
      <c r="DB18" s="791"/>
      <c r="DC18" s="786"/>
      <c r="DD18" s="786"/>
      <c r="DE18" s="786"/>
      <c r="DF18" s="792"/>
      <c r="DG18" s="791"/>
      <c r="DH18" s="786"/>
      <c r="DI18" s="786"/>
      <c r="DJ18" s="786"/>
      <c r="DK18" s="792"/>
      <c r="DL18" s="791"/>
      <c r="DM18" s="786"/>
      <c r="DN18" s="786"/>
      <c r="DO18" s="786"/>
      <c r="DP18" s="792"/>
      <c r="DQ18" s="791"/>
      <c r="DR18" s="786"/>
      <c r="DS18" s="786"/>
      <c r="DT18" s="786"/>
      <c r="DU18" s="792"/>
      <c r="DV18" s="779"/>
      <c r="DW18" s="780"/>
      <c r="DX18" s="780"/>
      <c r="DY18" s="780"/>
      <c r="DZ18" s="793"/>
      <c r="EA18" s="54"/>
    </row>
    <row r="19" spans="1:131" s="34" customFormat="1" ht="26.25" customHeight="1" x14ac:dyDescent="0.15">
      <c r="A19" s="39">
        <v>13</v>
      </c>
      <c r="B19" s="779"/>
      <c r="C19" s="780"/>
      <c r="D19" s="780"/>
      <c r="E19" s="780"/>
      <c r="F19" s="780"/>
      <c r="G19" s="780"/>
      <c r="H19" s="780"/>
      <c r="I19" s="780"/>
      <c r="J19" s="780"/>
      <c r="K19" s="780"/>
      <c r="L19" s="780"/>
      <c r="M19" s="780"/>
      <c r="N19" s="780"/>
      <c r="O19" s="780"/>
      <c r="P19" s="781"/>
      <c r="Q19" s="782"/>
      <c r="R19" s="783"/>
      <c r="S19" s="783"/>
      <c r="T19" s="783"/>
      <c r="U19" s="783"/>
      <c r="V19" s="783"/>
      <c r="W19" s="783"/>
      <c r="X19" s="783"/>
      <c r="Y19" s="783"/>
      <c r="Z19" s="783"/>
      <c r="AA19" s="783"/>
      <c r="AB19" s="783"/>
      <c r="AC19" s="783"/>
      <c r="AD19" s="783"/>
      <c r="AE19" s="784"/>
      <c r="AF19" s="785"/>
      <c r="AG19" s="786"/>
      <c r="AH19" s="786"/>
      <c r="AI19" s="786"/>
      <c r="AJ19" s="787"/>
      <c r="AK19" s="788"/>
      <c r="AL19" s="783"/>
      <c r="AM19" s="783"/>
      <c r="AN19" s="783"/>
      <c r="AO19" s="783"/>
      <c r="AP19" s="783"/>
      <c r="AQ19" s="783"/>
      <c r="AR19" s="783"/>
      <c r="AS19" s="783"/>
      <c r="AT19" s="783"/>
      <c r="AU19" s="789"/>
      <c r="AV19" s="789"/>
      <c r="AW19" s="789"/>
      <c r="AX19" s="789"/>
      <c r="AY19" s="790"/>
      <c r="AZ19" s="43"/>
      <c r="BA19" s="43"/>
      <c r="BB19" s="43"/>
      <c r="BC19" s="43"/>
      <c r="BD19" s="43"/>
      <c r="BE19" s="54"/>
      <c r="BF19" s="54"/>
      <c r="BG19" s="54"/>
      <c r="BH19" s="54"/>
      <c r="BI19" s="54"/>
      <c r="BJ19" s="54"/>
      <c r="BK19" s="54"/>
      <c r="BL19" s="54"/>
      <c r="BM19" s="54"/>
      <c r="BN19" s="54"/>
      <c r="BO19" s="54"/>
      <c r="BP19" s="54"/>
      <c r="BQ19" s="39">
        <v>13</v>
      </c>
      <c r="BR19" s="59"/>
      <c r="BS19" s="779"/>
      <c r="BT19" s="780"/>
      <c r="BU19" s="780"/>
      <c r="BV19" s="780"/>
      <c r="BW19" s="780"/>
      <c r="BX19" s="780"/>
      <c r="BY19" s="780"/>
      <c r="BZ19" s="780"/>
      <c r="CA19" s="780"/>
      <c r="CB19" s="780"/>
      <c r="CC19" s="780"/>
      <c r="CD19" s="780"/>
      <c r="CE19" s="780"/>
      <c r="CF19" s="780"/>
      <c r="CG19" s="781"/>
      <c r="CH19" s="791"/>
      <c r="CI19" s="786"/>
      <c r="CJ19" s="786"/>
      <c r="CK19" s="786"/>
      <c r="CL19" s="792"/>
      <c r="CM19" s="791"/>
      <c r="CN19" s="786"/>
      <c r="CO19" s="786"/>
      <c r="CP19" s="786"/>
      <c r="CQ19" s="792"/>
      <c r="CR19" s="791"/>
      <c r="CS19" s="786"/>
      <c r="CT19" s="786"/>
      <c r="CU19" s="786"/>
      <c r="CV19" s="792"/>
      <c r="CW19" s="791"/>
      <c r="CX19" s="786"/>
      <c r="CY19" s="786"/>
      <c r="CZ19" s="786"/>
      <c r="DA19" s="792"/>
      <c r="DB19" s="791"/>
      <c r="DC19" s="786"/>
      <c r="DD19" s="786"/>
      <c r="DE19" s="786"/>
      <c r="DF19" s="792"/>
      <c r="DG19" s="791"/>
      <c r="DH19" s="786"/>
      <c r="DI19" s="786"/>
      <c r="DJ19" s="786"/>
      <c r="DK19" s="792"/>
      <c r="DL19" s="791"/>
      <c r="DM19" s="786"/>
      <c r="DN19" s="786"/>
      <c r="DO19" s="786"/>
      <c r="DP19" s="792"/>
      <c r="DQ19" s="791"/>
      <c r="DR19" s="786"/>
      <c r="DS19" s="786"/>
      <c r="DT19" s="786"/>
      <c r="DU19" s="792"/>
      <c r="DV19" s="779"/>
      <c r="DW19" s="780"/>
      <c r="DX19" s="780"/>
      <c r="DY19" s="780"/>
      <c r="DZ19" s="793"/>
      <c r="EA19" s="54"/>
    </row>
    <row r="20" spans="1:131" s="34" customFormat="1" ht="26.25" customHeight="1" x14ac:dyDescent="0.15">
      <c r="A20" s="39">
        <v>14</v>
      </c>
      <c r="B20" s="779"/>
      <c r="C20" s="780"/>
      <c r="D20" s="780"/>
      <c r="E20" s="780"/>
      <c r="F20" s="780"/>
      <c r="G20" s="780"/>
      <c r="H20" s="780"/>
      <c r="I20" s="780"/>
      <c r="J20" s="780"/>
      <c r="K20" s="780"/>
      <c r="L20" s="780"/>
      <c r="M20" s="780"/>
      <c r="N20" s="780"/>
      <c r="O20" s="780"/>
      <c r="P20" s="781"/>
      <c r="Q20" s="782"/>
      <c r="R20" s="783"/>
      <c r="S20" s="783"/>
      <c r="T20" s="783"/>
      <c r="U20" s="783"/>
      <c r="V20" s="783"/>
      <c r="W20" s="783"/>
      <c r="X20" s="783"/>
      <c r="Y20" s="783"/>
      <c r="Z20" s="783"/>
      <c r="AA20" s="783"/>
      <c r="AB20" s="783"/>
      <c r="AC20" s="783"/>
      <c r="AD20" s="783"/>
      <c r="AE20" s="784"/>
      <c r="AF20" s="785"/>
      <c r="AG20" s="786"/>
      <c r="AH20" s="786"/>
      <c r="AI20" s="786"/>
      <c r="AJ20" s="787"/>
      <c r="AK20" s="788"/>
      <c r="AL20" s="783"/>
      <c r="AM20" s="783"/>
      <c r="AN20" s="783"/>
      <c r="AO20" s="783"/>
      <c r="AP20" s="783"/>
      <c r="AQ20" s="783"/>
      <c r="AR20" s="783"/>
      <c r="AS20" s="783"/>
      <c r="AT20" s="783"/>
      <c r="AU20" s="789"/>
      <c r="AV20" s="789"/>
      <c r="AW20" s="789"/>
      <c r="AX20" s="789"/>
      <c r="AY20" s="790"/>
      <c r="AZ20" s="43"/>
      <c r="BA20" s="43"/>
      <c r="BB20" s="43"/>
      <c r="BC20" s="43"/>
      <c r="BD20" s="43"/>
      <c r="BE20" s="54"/>
      <c r="BF20" s="54"/>
      <c r="BG20" s="54"/>
      <c r="BH20" s="54"/>
      <c r="BI20" s="54"/>
      <c r="BJ20" s="54"/>
      <c r="BK20" s="54"/>
      <c r="BL20" s="54"/>
      <c r="BM20" s="54"/>
      <c r="BN20" s="54"/>
      <c r="BO20" s="54"/>
      <c r="BP20" s="54"/>
      <c r="BQ20" s="39">
        <v>14</v>
      </c>
      <c r="BR20" s="59"/>
      <c r="BS20" s="779"/>
      <c r="BT20" s="780"/>
      <c r="BU20" s="780"/>
      <c r="BV20" s="780"/>
      <c r="BW20" s="780"/>
      <c r="BX20" s="780"/>
      <c r="BY20" s="780"/>
      <c r="BZ20" s="780"/>
      <c r="CA20" s="780"/>
      <c r="CB20" s="780"/>
      <c r="CC20" s="780"/>
      <c r="CD20" s="780"/>
      <c r="CE20" s="780"/>
      <c r="CF20" s="780"/>
      <c r="CG20" s="781"/>
      <c r="CH20" s="791"/>
      <c r="CI20" s="786"/>
      <c r="CJ20" s="786"/>
      <c r="CK20" s="786"/>
      <c r="CL20" s="792"/>
      <c r="CM20" s="791"/>
      <c r="CN20" s="786"/>
      <c r="CO20" s="786"/>
      <c r="CP20" s="786"/>
      <c r="CQ20" s="792"/>
      <c r="CR20" s="791"/>
      <c r="CS20" s="786"/>
      <c r="CT20" s="786"/>
      <c r="CU20" s="786"/>
      <c r="CV20" s="792"/>
      <c r="CW20" s="791"/>
      <c r="CX20" s="786"/>
      <c r="CY20" s="786"/>
      <c r="CZ20" s="786"/>
      <c r="DA20" s="792"/>
      <c r="DB20" s="791"/>
      <c r="DC20" s="786"/>
      <c r="DD20" s="786"/>
      <c r="DE20" s="786"/>
      <c r="DF20" s="792"/>
      <c r="DG20" s="791"/>
      <c r="DH20" s="786"/>
      <c r="DI20" s="786"/>
      <c r="DJ20" s="786"/>
      <c r="DK20" s="792"/>
      <c r="DL20" s="791"/>
      <c r="DM20" s="786"/>
      <c r="DN20" s="786"/>
      <c r="DO20" s="786"/>
      <c r="DP20" s="792"/>
      <c r="DQ20" s="791"/>
      <c r="DR20" s="786"/>
      <c r="DS20" s="786"/>
      <c r="DT20" s="786"/>
      <c r="DU20" s="792"/>
      <c r="DV20" s="779"/>
      <c r="DW20" s="780"/>
      <c r="DX20" s="780"/>
      <c r="DY20" s="780"/>
      <c r="DZ20" s="793"/>
      <c r="EA20" s="54"/>
    </row>
    <row r="21" spans="1:131" s="34" customFormat="1" ht="26.25" customHeight="1" x14ac:dyDescent="0.15">
      <c r="A21" s="39">
        <v>15</v>
      </c>
      <c r="B21" s="779"/>
      <c r="C21" s="780"/>
      <c r="D21" s="780"/>
      <c r="E21" s="780"/>
      <c r="F21" s="780"/>
      <c r="G21" s="780"/>
      <c r="H21" s="780"/>
      <c r="I21" s="780"/>
      <c r="J21" s="780"/>
      <c r="K21" s="780"/>
      <c r="L21" s="780"/>
      <c r="M21" s="780"/>
      <c r="N21" s="780"/>
      <c r="O21" s="780"/>
      <c r="P21" s="781"/>
      <c r="Q21" s="782"/>
      <c r="R21" s="783"/>
      <c r="S21" s="783"/>
      <c r="T21" s="783"/>
      <c r="U21" s="783"/>
      <c r="V21" s="783"/>
      <c r="W21" s="783"/>
      <c r="X21" s="783"/>
      <c r="Y21" s="783"/>
      <c r="Z21" s="783"/>
      <c r="AA21" s="783"/>
      <c r="AB21" s="783"/>
      <c r="AC21" s="783"/>
      <c r="AD21" s="783"/>
      <c r="AE21" s="784"/>
      <c r="AF21" s="785"/>
      <c r="AG21" s="786"/>
      <c r="AH21" s="786"/>
      <c r="AI21" s="786"/>
      <c r="AJ21" s="787"/>
      <c r="AK21" s="788"/>
      <c r="AL21" s="783"/>
      <c r="AM21" s="783"/>
      <c r="AN21" s="783"/>
      <c r="AO21" s="783"/>
      <c r="AP21" s="783"/>
      <c r="AQ21" s="783"/>
      <c r="AR21" s="783"/>
      <c r="AS21" s="783"/>
      <c r="AT21" s="783"/>
      <c r="AU21" s="789"/>
      <c r="AV21" s="789"/>
      <c r="AW21" s="789"/>
      <c r="AX21" s="789"/>
      <c r="AY21" s="790"/>
      <c r="AZ21" s="43"/>
      <c r="BA21" s="43"/>
      <c r="BB21" s="43"/>
      <c r="BC21" s="43"/>
      <c r="BD21" s="43"/>
      <c r="BE21" s="54"/>
      <c r="BF21" s="54"/>
      <c r="BG21" s="54"/>
      <c r="BH21" s="54"/>
      <c r="BI21" s="54"/>
      <c r="BJ21" s="54"/>
      <c r="BK21" s="54"/>
      <c r="BL21" s="54"/>
      <c r="BM21" s="54"/>
      <c r="BN21" s="54"/>
      <c r="BO21" s="54"/>
      <c r="BP21" s="54"/>
      <c r="BQ21" s="39">
        <v>15</v>
      </c>
      <c r="BR21" s="59"/>
      <c r="BS21" s="779"/>
      <c r="BT21" s="780"/>
      <c r="BU21" s="780"/>
      <c r="BV21" s="780"/>
      <c r="BW21" s="780"/>
      <c r="BX21" s="780"/>
      <c r="BY21" s="780"/>
      <c r="BZ21" s="780"/>
      <c r="CA21" s="780"/>
      <c r="CB21" s="780"/>
      <c r="CC21" s="780"/>
      <c r="CD21" s="780"/>
      <c r="CE21" s="780"/>
      <c r="CF21" s="780"/>
      <c r="CG21" s="781"/>
      <c r="CH21" s="791"/>
      <c r="CI21" s="786"/>
      <c r="CJ21" s="786"/>
      <c r="CK21" s="786"/>
      <c r="CL21" s="792"/>
      <c r="CM21" s="791"/>
      <c r="CN21" s="786"/>
      <c r="CO21" s="786"/>
      <c r="CP21" s="786"/>
      <c r="CQ21" s="792"/>
      <c r="CR21" s="791"/>
      <c r="CS21" s="786"/>
      <c r="CT21" s="786"/>
      <c r="CU21" s="786"/>
      <c r="CV21" s="792"/>
      <c r="CW21" s="791"/>
      <c r="CX21" s="786"/>
      <c r="CY21" s="786"/>
      <c r="CZ21" s="786"/>
      <c r="DA21" s="792"/>
      <c r="DB21" s="791"/>
      <c r="DC21" s="786"/>
      <c r="DD21" s="786"/>
      <c r="DE21" s="786"/>
      <c r="DF21" s="792"/>
      <c r="DG21" s="791"/>
      <c r="DH21" s="786"/>
      <c r="DI21" s="786"/>
      <c r="DJ21" s="786"/>
      <c r="DK21" s="792"/>
      <c r="DL21" s="791"/>
      <c r="DM21" s="786"/>
      <c r="DN21" s="786"/>
      <c r="DO21" s="786"/>
      <c r="DP21" s="792"/>
      <c r="DQ21" s="791"/>
      <c r="DR21" s="786"/>
      <c r="DS21" s="786"/>
      <c r="DT21" s="786"/>
      <c r="DU21" s="792"/>
      <c r="DV21" s="779"/>
      <c r="DW21" s="780"/>
      <c r="DX21" s="780"/>
      <c r="DY21" s="780"/>
      <c r="DZ21" s="793"/>
      <c r="EA21" s="54"/>
    </row>
    <row r="22" spans="1:131" s="34" customFormat="1" ht="26.25" customHeight="1" x14ac:dyDescent="0.15">
      <c r="A22" s="39">
        <v>16</v>
      </c>
      <c r="B22" s="779"/>
      <c r="C22" s="780"/>
      <c r="D22" s="780"/>
      <c r="E22" s="780"/>
      <c r="F22" s="780"/>
      <c r="G22" s="780"/>
      <c r="H22" s="780"/>
      <c r="I22" s="780"/>
      <c r="J22" s="780"/>
      <c r="K22" s="780"/>
      <c r="L22" s="780"/>
      <c r="M22" s="780"/>
      <c r="N22" s="780"/>
      <c r="O22" s="780"/>
      <c r="P22" s="781"/>
      <c r="Q22" s="811"/>
      <c r="R22" s="812"/>
      <c r="S22" s="812"/>
      <c r="T22" s="812"/>
      <c r="U22" s="812"/>
      <c r="V22" s="812"/>
      <c r="W22" s="812"/>
      <c r="X22" s="812"/>
      <c r="Y22" s="812"/>
      <c r="Z22" s="812"/>
      <c r="AA22" s="812"/>
      <c r="AB22" s="812"/>
      <c r="AC22" s="812"/>
      <c r="AD22" s="812"/>
      <c r="AE22" s="813"/>
      <c r="AF22" s="785"/>
      <c r="AG22" s="786"/>
      <c r="AH22" s="786"/>
      <c r="AI22" s="786"/>
      <c r="AJ22" s="787"/>
      <c r="AK22" s="814"/>
      <c r="AL22" s="812"/>
      <c r="AM22" s="812"/>
      <c r="AN22" s="812"/>
      <c r="AO22" s="812"/>
      <c r="AP22" s="812"/>
      <c r="AQ22" s="812"/>
      <c r="AR22" s="812"/>
      <c r="AS22" s="812"/>
      <c r="AT22" s="812"/>
      <c r="AU22" s="815"/>
      <c r="AV22" s="815"/>
      <c r="AW22" s="815"/>
      <c r="AX22" s="815"/>
      <c r="AY22" s="816"/>
      <c r="AZ22" s="794" t="s">
        <v>350</v>
      </c>
      <c r="BA22" s="794"/>
      <c r="BB22" s="794"/>
      <c r="BC22" s="794"/>
      <c r="BD22" s="795"/>
      <c r="BE22" s="54"/>
      <c r="BF22" s="54"/>
      <c r="BG22" s="54"/>
      <c r="BH22" s="54"/>
      <c r="BI22" s="54"/>
      <c r="BJ22" s="54"/>
      <c r="BK22" s="54"/>
      <c r="BL22" s="54"/>
      <c r="BM22" s="54"/>
      <c r="BN22" s="54"/>
      <c r="BO22" s="54"/>
      <c r="BP22" s="54"/>
      <c r="BQ22" s="39">
        <v>16</v>
      </c>
      <c r="BR22" s="59"/>
      <c r="BS22" s="779"/>
      <c r="BT22" s="780"/>
      <c r="BU22" s="780"/>
      <c r="BV22" s="780"/>
      <c r="BW22" s="780"/>
      <c r="BX22" s="780"/>
      <c r="BY22" s="780"/>
      <c r="BZ22" s="780"/>
      <c r="CA22" s="780"/>
      <c r="CB22" s="780"/>
      <c r="CC22" s="780"/>
      <c r="CD22" s="780"/>
      <c r="CE22" s="780"/>
      <c r="CF22" s="780"/>
      <c r="CG22" s="781"/>
      <c r="CH22" s="791"/>
      <c r="CI22" s="786"/>
      <c r="CJ22" s="786"/>
      <c r="CK22" s="786"/>
      <c r="CL22" s="792"/>
      <c r="CM22" s="791"/>
      <c r="CN22" s="786"/>
      <c r="CO22" s="786"/>
      <c r="CP22" s="786"/>
      <c r="CQ22" s="792"/>
      <c r="CR22" s="791"/>
      <c r="CS22" s="786"/>
      <c r="CT22" s="786"/>
      <c r="CU22" s="786"/>
      <c r="CV22" s="792"/>
      <c r="CW22" s="791"/>
      <c r="CX22" s="786"/>
      <c r="CY22" s="786"/>
      <c r="CZ22" s="786"/>
      <c r="DA22" s="792"/>
      <c r="DB22" s="791"/>
      <c r="DC22" s="786"/>
      <c r="DD22" s="786"/>
      <c r="DE22" s="786"/>
      <c r="DF22" s="792"/>
      <c r="DG22" s="791"/>
      <c r="DH22" s="786"/>
      <c r="DI22" s="786"/>
      <c r="DJ22" s="786"/>
      <c r="DK22" s="792"/>
      <c r="DL22" s="791"/>
      <c r="DM22" s="786"/>
      <c r="DN22" s="786"/>
      <c r="DO22" s="786"/>
      <c r="DP22" s="792"/>
      <c r="DQ22" s="791"/>
      <c r="DR22" s="786"/>
      <c r="DS22" s="786"/>
      <c r="DT22" s="786"/>
      <c r="DU22" s="792"/>
      <c r="DV22" s="779"/>
      <c r="DW22" s="780"/>
      <c r="DX22" s="780"/>
      <c r="DY22" s="780"/>
      <c r="DZ22" s="793"/>
      <c r="EA22" s="54"/>
    </row>
    <row r="23" spans="1:131" s="34" customFormat="1" ht="26.25" customHeight="1" x14ac:dyDescent="0.15">
      <c r="A23" s="40" t="s">
        <v>226</v>
      </c>
      <c r="B23" s="796" t="s">
        <v>266</v>
      </c>
      <c r="C23" s="797"/>
      <c r="D23" s="797"/>
      <c r="E23" s="797"/>
      <c r="F23" s="797"/>
      <c r="G23" s="797"/>
      <c r="H23" s="797"/>
      <c r="I23" s="797"/>
      <c r="J23" s="797"/>
      <c r="K23" s="797"/>
      <c r="L23" s="797"/>
      <c r="M23" s="797"/>
      <c r="N23" s="797"/>
      <c r="O23" s="797"/>
      <c r="P23" s="798"/>
      <c r="Q23" s="799">
        <v>37732</v>
      </c>
      <c r="R23" s="800"/>
      <c r="S23" s="800"/>
      <c r="T23" s="800"/>
      <c r="U23" s="800"/>
      <c r="V23" s="800">
        <v>36267</v>
      </c>
      <c r="W23" s="800"/>
      <c r="X23" s="800"/>
      <c r="Y23" s="800"/>
      <c r="Z23" s="800"/>
      <c r="AA23" s="800">
        <v>1465</v>
      </c>
      <c r="AB23" s="800"/>
      <c r="AC23" s="800"/>
      <c r="AD23" s="800"/>
      <c r="AE23" s="801"/>
      <c r="AF23" s="802">
        <v>1297</v>
      </c>
      <c r="AG23" s="800"/>
      <c r="AH23" s="800"/>
      <c r="AI23" s="800"/>
      <c r="AJ23" s="803"/>
      <c r="AK23" s="804"/>
      <c r="AL23" s="805"/>
      <c r="AM23" s="805"/>
      <c r="AN23" s="805"/>
      <c r="AO23" s="805"/>
      <c r="AP23" s="800">
        <v>38280</v>
      </c>
      <c r="AQ23" s="800"/>
      <c r="AR23" s="800"/>
      <c r="AS23" s="800"/>
      <c r="AT23" s="800"/>
      <c r="AU23" s="806"/>
      <c r="AV23" s="806"/>
      <c r="AW23" s="806"/>
      <c r="AX23" s="806"/>
      <c r="AY23" s="807"/>
      <c r="AZ23" s="808" t="s">
        <v>182</v>
      </c>
      <c r="BA23" s="809"/>
      <c r="BB23" s="809"/>
      <c r="BC23" s="809"/>
      <c r="BD23" s="810"/>
      <c r="BE23" s="54"/>
      <c r="BF23" s="54"/>
      <c r="BG23" s="54"/>
      <c r="BH23" s="54"/>
      <c r="BI23" s="54"/>
      <c r="BJ23" s="54"/>
      <c r="BK23" s="54"/>
      <c r="BL23" s="54"/>
      <c r="BM23" s="54"/>
      <c r="BN23" s="54"/>
      <c r="BO23" s="54"/>
      <c r="BP23" s="54"/>
      <c r="BQ23" s="39">
        <v>17</v>
      </c>
      <c r="BR23" s="59"/>
      <c r="BS23" s="779"/>
      <c r="BT23" s="780"/>
      <c r="BU23" s="780"/>
      <c r="BV23" s="780"/>
      <c r="BW23" s="780"/>
      <c r="BX23" s="780"/>
      <c r="BY23" s="780"/>
      <c r="BZ23" s="780"/>
      <c r="CA23" s="780"/>
      <c r="CB23" s="780"/>
      <c r="CC23" s="780"/>
      <c r="CD23" s="780"/>
      <c r="CE23" s="780"/>
      <c r="CF23" s="780"/>
      <c r="CG23" s="781"/>
      <c r="CH23" s="791"/>
      <c r="CI23" s="786"/>
      <c r="CJ23" s="786"/>
      <c r="CK23" s="786"/>
      <c r="CL23" s="792"/>
      <c r="CM23" s="791"/>
      <c r="CN23" s="786"/>
      <c r="CO23" s="786"/>
      <c r="CP23" s="786"/>
      <c r="CQ23" s="792"/>
      <c r="CR23" s="791"/>
      <c r="CS23" s="786"/>
      <c r="CT23" s="786"/>
      <c r="CU23" s="786"/>
      <c r="CV23" s="792"/>
      <c r="CW23" s="791"/>
      <c r="CX23" s="786"/>
      <c r="CY23" s="786"/>
      <c r="CZ23" s="786"/>
      <c r="DA23" s="792"/>
      <c r="DB23" s="791"/>
      <c r="DC23" s="786"/>
      <c r="DD23" s="786"/>
      <c r="DE23" s="786"/>
      <c r="DF23" s="792"/>
      <c r="DG23" s="791"/>
      <c r="DH23" s="786"/>
      <c r="DI23" s="786"/>
      <c r="DJ23" s="786"/>
      <c r="DK23" s="792"/>
      <c r="DL23" s="791"/>
      <c r="DM23" s="786"/>
      <c r="DN23" s="786"/>
      <c r="DO23" s="786"/>
      <c r="DP23" s="792"/>
      <c r="DQ23" s="791"/>
      <c r="DR23" s="786"/>
      <c r="DS23" s="786"/>
      <c r="DT23" s="786"/>
      <c r="DU23" s="792"/>
      <c r="DV23" s="779"/>
      <c r="DW23" s="780"/>
      <c r="DX23" s="780"/>
      <c r="DY23" s="780"/>
      <c r="DZ23" s="793"/>
      <c r="EA23" s="54"/>
    </row>
    <row r="24" spans="1:131" s="34" customFormat="1" ht="26.25" customHeight="1" x14ac:dyDescent="0.15">
      <c r="A24" s="817" t="s">
        <v>307</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43"/>
      <c r="BA24" s="43"/>
      <c r="BB24" s="43"/>
      <c r="BC24" s="43"/>
      <c r="BD24" s="43"/>
      <c r="BE24" s="54"/>
      <c r="BF24" s="54"/>
      <c r="BG24" s="54"/>
      <c r="BH24" s="54"/>
      <c r="BI24" s="54"/>
      <c r="BJ24" s="54"/>
      <c r="BK24" s="54"/>
      <c r="BL24" s="54"/>
      <c r="BM24" s="54"/>
      <c r="BN24" s="54"/>
      <c r="BO24" s="54"/>
      <c r="BP24" s="54"/>
      <c r="BQ24" s="39">
        <v>18</v>
      </c>
      <c r="BR24" s="59"/>
      <c r="BS24" s="779"/>
      <c r="BT24" s="780"/>
      <c r="BU24" s="780"/>
      <c r="BV24" s="780"/>
      <c r="BW24" s="780"/>
      <c r="BX24" s="780"/>
      <c r="BY24" s="780"/>
      <c r="BZ24" s="780"/>
      <c r="CA24" s="780"/>
      <c r="CB24" s="780"/>
      <c r="CC24" s="780"/>
      <c r="CD24" s="780"/>
      <c r="CE24" s="780"/>
      <c r="CF24" s="780"/>
      <c r="CG24" s="781"/>
      <c r="CH24" s="791"/>
      <c r="CI24" s="786"/>
      <c r="CJ24" s="786"/>
      <c r="CK24" s="786"/>
      <c r="CL24" s="792"/>
      <c r="CM24" s="791"/>
      <c r="CN24" s="786"/>
      <c r="CO24" s="786"/>
      <c r="CP24" s="786"/>
      <c r="CQ24" s="792"/>
      <c r="CR24" s="791"/>
      <c r="CS24" s="786"/>
      <c r="CT24" s="786"/>
      <c r="CU24" s="786"/>
      <c r="CV24" s="792"/>
      <c r="CW24" s="791"/>
      <c r="CX24" s="786"/>
      <c r="CY24" s="786"/>
      <c r="CZ24" s="786"/>
      <c r="DA24" s="792"/>
      <c r="DB24" s="791"/>
      <c r="DC24" s="786"/>
      <c r="DD24" s="786"/>
      <c r="DE24" s="786"/>
      <c r="DF24" s="792"/>
      <c r="DG24" s="791"/>
      <c r="DH24" s="786"/>
      <c r="DI24" s="786"/>
      <c r="DJ24" s="786"/>
      <c r="DK24" s="792"/>
      <c r="DL24" s="791"/>
      <c r="DM24" s="786"/>
      <c r="DN24" s="786"/>
      <c r="DO24" s="786"/>
      <c r="DP24" s="792"/>
      <c r="DQ24" s="791"/>
      <c r="DR24" s="786"/>
      <c r="DS24" s="786"/>
      <c r="DT24" s="786"/>
      <c r="DU24" s="792"/>
      <c r="DV24" s="779"/>
      <c r="DW24" s="780"/>
      <c r="DX24" s="780"/>
      <c r="DY24" s="780"/>
      <c r="DZ24" s="793"/>
      <c r="EA24" s="54"/>
    </row>
    <row r="25" spans="1:131" ht="26.25" customHeight="1" x14ac:dyDescent="0.15">
      <c r="A25" s="741" t="s">
        <v>321</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c r="BE25" s="741"/>
      <c r="BF25" s="741"/>
      <c r="BG25" s="741"/>
      <c r="BH25" s="741"/>
      <c r="BI25" s="741"/>
      <c r="BJ25" s="43"/>
      <c r="BK25" s="43"/>
      <c r="BL25" s="43"/>
      <c r="BM25" s="43"/>
      <c r="BN25" s="43"/>
      <c r="BO25" s="42"/>
      <c r="BP25" s="42"/>
      <c r="BQ25" s="39">
        <v>19</v>
      </c>
      <c r="BR25" s="59"/>
      <c r="BS25" s="779"/>
      <c r="BT25" s="780"/>
      <c r="BU25" s="780"/>
      <c r="BV25" s="780"/>
      <c r="BW25" s="780"/>
      <c r="BX25" s="780"/>
      <c r="BY25" s="780"/>
      <c r="BZ25" s="780"/>
      <c r="CA25" s="780"/>
      <c r="CB25" s="780"/>
      <c r="CC25" s="780"/>
      <c r="CD25" s="780"/>
      <c r="CE25" s="780"/>
      <c r="CF25" s="780"/>
      <c r="CG25" s="781"/>
      <c r="CH25" s="791"/>
      <c r="CI25" s="786"/>
      <c r="CJ25" s="786"/>
      <c r="CK25" s="786"/>
      <c r="CL25" s="792"/>
      <c r="CM25" s="791"/>
      <c r="CN25" s="786"/>
      <c r="CO25" s="786"/>
      <c r="CP25" s="786"/>
      <c r="CQ25" s="792"/>
      <c r="CR25" s="791"/>
      <c r="CS25" s="786"/>
      <c r="CT25" s="786"/>
      <c r="CU25" s="786"/>
      <c r="CV25" s="792"/>
      <c r="CW25" s="791"/>
      <c r="CX25" s="786"/>
      <c r="CY25" s="786"/>
      <c r="CZ25" s="786"/>
      <c r="DA25" s="792"/>
      <c r="DB25" s="791"/>
      <c r="DC25" s="786"/>
      <c r="DD25" s="786"/>
      <c r="DE25" s="786"/>
      <c r="DF25" s="792"/>
      <c r="DG25" s="791"/>
      <c r="DH25" s="786"/>
      <c r="DI25" s="786"/>
      <c r="DJ25" s="786"/>
      <c r="DK25" s="792"/>
      <c r="DL25" s="791"/>
      <c r="DM25" s="786"/>
      <c r="DN25" s="786"/>
      <c r="DO25" s="786"/>
      <c r="DP25" s="792"/>
      <c r="DQ25" s="791"/>
      <c r="DR25" s="786"/>
      <c r="DS25" s="786"/>
      <c r="DT25" s="786"/>
      <c r="DU25" s="792"/>
      <c r="DV25" s="779"/>
      <c r="DW25" s="780"/>
      <c r="DX25" s="780"/>
      <c r="DY25" s="780"/>
      <c r="DZ25" s="793"/>
      <c r="EA25" s="35"/>
    </row>
    <row r="26" spans="1:131" ht="26.25" customHeight="1" x14ac:dyDescent="0.15">
      <c r="A26" s="765" t="s">
        <v>330</v>
      </c>
      <c r="B26" s="766"/>
      <c r="C26" s="766"/>
      <c r="D26" s="766"/>
      <c r="E26" s="766"/>
      <c r="F26" s="766"/>
      <c r="G26" s="766"/>
      <c r="H26" s="766"/>
      <c r="I26" s="766"/>
      <c r="J26" s="766"/>
      <c r="K26" s="766"/>
      <c r="L26" s="766"/>
      <c r="M26" s="766"/>
      <c r="N26" s="766"/>
      <c r="O26" s="766"/>
      <c r="P26" s="767"/>
      <c r="Q26" s="759" t="s">
        <v>352</v>
      </c>
      <c r="R26" s="760"/>
      <c r="S26" s="760"/>
      <c r="T26" s="760"/>
      <c r="U26" s="771"/>
      <c r="V26" s="759" t="s">
        <v>353</v>
      </c>
      <c r="W26" s="760"/>
      <c r="X26" s="760"/>
      <c r="Y26" s="760"/>
      <c r="Z26" s="771"/>
      <c r="AA26" s="759" t="s">
        <v>354</v>
      </c>
      <c r="AB26" s="760"/>
      <c r="AC26" s="760"/>
      <c r="AD26" s="760"/>
      <c r="AE26" s="760"/>
      <c r="AF26" s="1067" t="s">
        <v>223</v>
      </c>
      <c r="AG26" s="1068"/>
      <c r="AH26" s="1068"/>
      <c r="AI26" s="1068"/>
      <c r="AJ26" s="1069"/>
      <c r="AK26" s="760" t="s">
        <v>306</v>
      </c>
      <c r="AL26" s="760"/>
      <c r="AM26" s="760"/>
      <c r="AN26" s="760"/>
      <c r="AO26" s="771"/>
      <c r="AP26" s="759" t="s">
        <v>296</v>
      </c>
      <c r="AQ26" s="760"/>
      <c r="AR26" s="760"/>
      <c r="AS26" s="760"/>
      <c r="AT26" s="771"/>
      <c r="AU26" s="759" t="s">
        <v>355</v>
      </c>
      <c r="AV26" s="760"/>
      <c r="AW26" s="760"/>
      <c r="AX26" s="760"/>
      <c r="AY26" s="771"/>
      <c r="AZ26" s="759" t="s">
        <v>356</v>
      </c>
      <c r="BA26" s="760"/>
      <c r="BB26" s="760"/>
      <c r="BC26" s="760"/>
      <c r="BD26" s="771"/>
      <c r="BE26" s="759" t="s">
        <v>335</v>
      </c>
      <c r="BF26" s="760"/>
      <c r="BG26" s="760"/>
      <c r="BH26" s="760"/>
      <c r="BI26" s="761"/>
      <c r="BJ26" s="43"/>
      <c r="BK26" s="43"/>
      <c r="BL26" s="43"/>
      <c r="BM26" s="43"/>
      <c r="BN26" s="43"/>
      <c r="BO26" s="42"/>
      <c r="BP26" s="42"/>
      <c r="BQ26" s="39">
        <v>20</v>
      </c>
      <c r="BR26" s="59"/>
      <c r="BS26" s="779"/>
      <c r="BT26" s="780"/>
      <c r="BU26" s="780"/>
      <c r="BV26" s="780"/>
      <c r="BW26" s="780"/>
      <c r="BX26" s="780"/>
      <c r="BY26" s="780"/>
      <c r="BZ26" s="780"/>
      <c r="CA26" s="780"/>
      <c r="CB26" s="780"/>
      <c r="CC26" s="780"/>
      <c r="CD26" s="780"/>
      <c r="CE26" s="780"/>
      <c r="CF26" s="780"/>
      <c r="CG26" s="781"/>
      <c r="CH26" s="791"/>
      <c r="CI26" s="786"/>
      <c r="CJ26" s="786"/>
      <c r="CK26" s="786"/>
      <c r="CL26" s="792"/>
      <c r="CM26" s="791"/>
      <c r="CN26" s="786"/>
      <c r="CO26" s="786"/>
      <c r="CP26" s="786"/>
      <c r="CQ26" s="792"/>
      <c r="CR26" s="791"/>
      <c r="CS26" s="786"/>
      <c r="CT26" s="786"/>
      <c r="CU26" s="786"/>
      <c r="CV26" s="792"/>
      <c r="CW26" s="791"/>
      <c r="CX26" s="786"/>
      <c r="CY26" s="786"/>
      <c r="CZ26" s="786"/>
      <c r="DA26" s="792"/>
      <c r="DB26" s="791"/>
      <c r="DC26" s="786"/>
      <c r="DD26" s="786"/>
      <c r="DE26" s="786"/>
      <c r="DF26" s="792"/>
      <c r="DG26" s="791"/>
      <c r="DH26" s="786"/>
      <c r="DI26" s="786"/>
      <c r="DJ26" s="786"/>
      <c r="DK26" s="792"/>
      <c r="DL26" s="791"/>
      <c r="DM26" s="786"/>
      <c r="DN26" s="786"/>
      <c r="DO26" s="786"/>
      <c r="DP26" s="792"/>
      <c r="DQ26" s="791"/>
      <c r="DR26" s="786"/>
      <c r="DS26" s="786"/>
      <c r="DT26" s="786"/>
      <c r="DU26" s="792"/>
      <c r="DV26" s="779"/>
      <c r="DW26" s="780"/>
      <c r="DX26" s="780"/>
      <c r="DY26" s="780"/>
      <c r="DZ26" s="793"/>
      <c r="EA26" s="35"/>
    </row>
    <row r="27" spans="1:131" ht="26.25" customHeight="1" x14ac:dyDescent="0.15">
      <c r="A27" s="768"/>
      <c r="B27" s="769"/>
      <c r="C27" s="769"/>
      <c r="D27" s="769"/>
      <c r="E27" s="769"/>
      <c r="F27" s="769"/>
      <c r="G27" s="769"/>
      <c r="H27" s="769"/>
      <c r="I27" s="769"/>
      <c r="J27" s="769"/>
      <c r="K27" s="769"/>
      <c r="L27" s="769"/>
      <c r="M27" s="769"/>
      <c r="N27" s="769"/>
      <c r="O27" s="769"/>
      <c r="P27" s="770"/>
      <c r="Q27" s="762"/>
      <c r="R27" s="763"/>
      <c r="S27" s="763"/>
      <c r="T27" s="763"/>
      <c r="U27" s="772"/>
      <c r="V27" s="762"/>
      <c r="W27" s="763"/>
      <c r="X27" s="763"/>
      <c r="Y27" s="763"/>
      <c r="Z27" s="772"/>
      <c r="AA27" s="762"/>
      <c r="AB27" s="763"/>
      <c r="AC27" s="763"/>
      <c r="AD27" s="763"/>
      <c r="AE27" s="763"/>
      <c r="AF27" s="1070"/>
      <c r="AG27" s="1071"/>
      <c r="AH27" s="1071"/>
      <c r="AI27" s="1071"/>
      <c r="AJ27" s="1072"/>
      <c r="AK27" s="763"/>
      <c r="AL27" s="763"/>
      <c r="AM27" s="763"/>
      <c r="AN27" s="763"/>
      <c r="AO27" s="772"/>
      <c r="AP27" s="762"/>
      <c r="AQ27" s="763"/>
      <c r="AR27" s="763"/>
      <c r="AS27" s="763"/>
      <c r="AT27" s="772"/>
      <c r="AU27" s="762"/>
      <c r="AV27" s="763"/>
      <c r="AW27" s="763"/>
      <c r="AX27" s="763"/>
      <c r="AY27" s="772"/>
      <c r="AZ27" s="762"/>
      <c r="BA27" s="763"/>
      <c r="BB27" s="763"/>
      <c r="BC27" s="763"/>
      <c r="BD27" s="772"/>
      <c r="BE27" s="762"/>
      <c r="BF27" s="763"/>
      <c r="BG27" s="763"/>
      <c r="BH27" s="763"/>
      <c r="BI27" s="764"/>
      <c r="BJ27" s="43"/>
      <c r="BK27" s="43"/>
      <c r="BL27" s="43"/>
      <c r="BM27" s="43"/>
      <c r="BN27" s="43"/>
      <c r="BO27" s="42"/>
      <c r="BP27" s="42"/>
      <c r="BQ27" s="39">
        <v>21</v>
      </c>
      <c r="BR27" s="59"/>
      <c r="BS27" s="779"/>
      <c r="BT27" s="780"/>
      <c r="BU27" s="780"/>
      <c r="BV27" s="780"/>
      <c r="BW27" s="780"/>
      <c r="BX27" s="780"/>
      <c r="BY27" s="780"/>
      <c r="BZ27" s="780"/>
      <c r="CA27" s="780"/>
      <c r="CB27" s="780"/>
      <c r="CC27" s="780"/>
      <c r="CD27" s="780"/>
      <c r="CE27" s="780"/>
      <c r="CF27" s="780"/>
      <c r="CG27" s="781"/>
      <c r="CH27" s="791"/>
      <c r="CI27" s="786"/>
      <c r="CJ27" s="786"/>
      <c r="CK27" s="786"/>
      <c r="CL27" s="792"/>
      <c r="CM27" s="791"/>
      <c r="CN27" s="786"/>
      <c r="CO27" s="786"/>
      <c r="CP27" s="786"/>
      <c r="CQ27" s="792"/>
      <c r="CR27" s="791"/>
      <c r="CS27" s="786"/>
      <c r="CT27" s="786"/>
      <c r="CU27" s="786"/>
      <c r="CV27" s="792"/>
      <c r="CW27" s="791"/>
      <c r="CX27" s="786"/>
      <c r="CY27" s="786"/>
      <c r="CZ27" s="786"/>
      <c r="DA27" s="792"/>
      <c r="DB27" s="791"/>
      <c r="DC27" s="786"/>
      <c r="DD27" s="786"/>
      <c r="DE27" s="786"/>
      <c r="DF27" s="792"/>
      <c r="DG27" s="791"/>
      <c r="DH27" s="786"/>
      <c r="DI27" s="786"/>
      <c r="DJ27" s="786"/>
      <c r="DK27" s="792"/>
      <c r="DL27" s="791"/>
      <c r="DM27" s="786"/>
      <c r="DN27" s="786"/>
      <c r="DO27" s="786"/>
      <c r="DP27" s="792"/>
      <c r="DQ27" s="791"/>
      <c r="DR27" s="786"/>
      <c r="DS27" s="786"/>
      <c r="DT27" s="786"/>
      <c r="DU27" s="792"/>
      <c r="DV27" s="779"/>
      <c r="DW27" s="780"/>
      <c r="DX27" s="780"/>
      <c r="DY27" s="780"/>
      <c r="DZ27" s="793"/>
      <c r="EA27" s="35"/>
    </row>
    <row r="28" spans="1:131" ht="26.25" customHeight="1" x14ac:dyDescent="0.15">
      <c r="A28" s="41">
        <v>1</v>
      </c>
      <c r="B28" s="743" t="s">
        <v>357</v>
      </c>
      <c r="C28" s="744"/>
      <c r="D28" s="744"/>
      <c r="E28" s="744"/>
      <c r="F28" s="744"/>
      <c r="G28" s="744"/>
      <c r="H28" s="744"/>
      <c r="I28" s="744"/>
      <c r="J28" s="744"/>
      <c r="K28" s="744"/>
      <c r="L28" s="744"/>
      <c r="M28" s="744"/>
      <c r="N28" s="744"/>
      <c r="O28" s="744"/>
      <c r="P28" s="745"/>
      <c r="Q28" s="818">
        <v>7930</v>
      </c>
      <c r="R28" s="819"/>
      <c r="S28" s="819"/>
      <c r="T28" s="819"/>
      <c r="U28" s="819"/>
      <c r="V28" s="819">
        <v>7832</v>
      </c>
      <c r="W28" s="819"/>
      <c r="X28" s="819"/>
      <c r="Y28" s="819"/>
      <c r="Z28" s="819"/>
      <c r="AA28" s="819">
        <v>98</v>
      </c>
      <c r="AB28" s="819"/>
      <c r="AC28" s="819"/>
      <c r="AD28" s="819"/>
      <c r="AE28" s="820"/>
      <c r="AF28" s="821">
        <v>98</v>
      </c>
      <c r="AG28" s="819"/>
      <c r="AH28" s="819"/>
      <c r="AI28" s="819"/>
      <c r="AJ28" s="822"/>
      <c r="AK28" s="823">
        <v>654</v>
      </c>
      <c r="AL28" s="819"/>
      <c r="AM28" s="819"/>
      <c r="AN28" s="819"/>
      <c r="AO28" s="819"/>
      <c r="AP28" s="819" t="s">
        <v>182</v>
      </c>
      <c r="AQ28" s="819"/>
      <c r="AR28" s="819"/>
      <c r="AS28" s="819"/>
      <c r="AT28" s="819"/>
      <c r="AU28" s="819" t="s">
        <v>182</v>
      </c>
      <c r="AV28" s="819"/>
      <c r="AW28" s="819"/>
      <c r="AX28" s="819"/>
      <c r="AY28" s="819"/>
      <c r="AZ28" s="824"/>
      <c r="BA28" s="824"/>
      <c r="BB28" s="824"/>
      <c r="BC28" s="824"/>
      <c r="BD28" s="824"/>
      <c r="BE28" s="825"/>
      <c r="BF28" s="825"/>
      <c r="BG28" s="825"/>
      <c r="BH28" s="825"/>
      <c r="BI28" s="826"/>
      <c r="BJ28" s="43"/>
      <c r="BK28" s="43"/>
      <c r="BL28" s="43"/>
      <c r="BM28" s="43"/>
      <c r="BN28" s="43"/>
      <c r="BO28" s="42"/>
      <c r="BP28" s="42"/>
      <c r="BQ28" s="39">
        <v>22</v>
      </c>
      <c r="BR28" s="59"/>
      <c r="BS28" s="779"/>
      <c r="BT28" s="780"/>
      <c r="BU28" s="780"/>
      <c r="BV28" s="780"/>
      <c r="BW28" s="780"/>
      <c r="BX28" s="780"/>
      <c r="BY28" s="780"/>
      <c r="BZ28" s="780"/>
      <c r="CA28" s="780"/>
      <c r="CB28" s="780"/>
      <c r="CC28" s="780"/>
      <c r="CD28" s="780"/>
      <c r="CE28" s="780"/>
      <c r="CF28" s="780"/>
      <c r="CG28" s="781"/>
      <c r="CH28" s="791"/>
      <c r="CI28" s="786"/>
      <c r="CJ28" s="786"/>
      <c r="CK28" s="786"/>
      <c r="CL28" s="792"/>
      <c r="CM28" s="791"/>
      <c r="CN28" s="786"/>
      <c r="CO28" s="786"/>
      <c r="CP28" s="786"/>
      <c r="CQ28" s="792"/>
      <c r="CR28" s="791"/>
      <c r="CS28" s="786"/>
      <c r="CT28" s="786"/>
      <c r="CU28" s="786"/>
      <c r="CV28" s="792"/>
      <c r="CW28" s="791"/>
      <c r="CX28" s="786"/>
      <c r="CY28" s="786"/>
      <c r="CZ28" s="786"/>
      <c r="DA28" s="792"/>
      <c r="DB28" s="791"/>
      <c r="DC28" s="786"/>
      <c r="DD28" s="786"/>
      <c r="DE28" s="786"/>
      <c r="DF28" s="792"/>
      <c r="DG28" s="791"/>
      <c r="DH28" s="786"/>
      <c r="DI28" s="786"/>
      <c r="DJ28" s="786"/>
      <c r="DK28" s="792"/>
      <c r="DL28" s="791"/>
      <c r="DM28" s="786"/>
      <c r="DN28" s="786"/>
      <c r="DO28" s="786"/>
      <c r="DP28" s="792"/>
      <c r="DQ28" s="791"/>
      <c r="DR28" s="786"/>
      <c r="DS28" s="786"/>
      <c r="DT28" s="786"/>
      <c r="DU28" s="792"/>
      <c r="DV28" s="779"/>
      <c r="DW28" s="780"/>
      <c r="DX28" s="780"/>
      <c r="DY28" s="780"/>
      <c r="DZ28" s="793"/>
      <c r="EA28" s="35"/>
    </row>
    <row r="29" spans="1:131" ht="26.25" customHeight="1" x14ac:dyDescent="0.15">
      <c r="A29" s="41">
        <v>2</v>
      </c>
      <c r="B29" s="779" t="s">
        <v>322</v>
      </c>
      <c r="C29" s="780"/>
      <c r="D29" s="780"/>
      <c r="E29" s="780"/>
      <c r="F29" s="780"/>
      <c r="G29" s="780"/>
      <c r="H29" s="780"/>
      <c r="I29" s="780"/>
      <c r="J29" s="780"/>
      <c r="K29" s="780"/>
      <c r="L29" s="780"/>
      <c r="M29" s="780"/>
      <c r="N29" s="780"/>
      <c r="O29" s="780"/>
      <c r="P29" s="781"/>
      <c r="Q29" s="782">
        <v>71</v>
      </c>
      <c r="R29" s="783"/>
      <c r="S29" s="783"/>
      <c r="T29" s="783"/>
      <c r="U29" s="783"/>
      <c r="V29" s="783">
        <v>64</v>
      </c>
      <c r="W29" s="783"/>
      <c r="X29" s="783"/>
      <c r="Y29" s="783"/>
      <c r="Z29" s="783"/>
      <c r="AA29" s="783">
        <v>7</v>
      </c>
      <c r="AB29" s="783"/>
      <c r="AC29" s="783"/>
      <c r="AD29" s="783"/>
      <c r="AE29" s="784"/>
      <c r="AF29" s="785">
        <v>7</v>
      </c>
      <c r="AG29" s="786"/>
      <c r="AH29" s="786"/>
      <c r="AI29" s="786"/>
      <c r="AJ29" s="787"/>
      <c r="AK29" s="788" t="s">
        <v>182</v>
      </c>
      <c r="AL29" s="783"/>
      <c r="AM29" s="783"/>
      <c r="AN29" s="783"/>
      <c r="AO29" s="783"/>
      <c r="AP29" s="783" t="s">
        <v>182</v>
      </c>
      <c r="AQ29" s="783"/>
      <c r="AR29" s="783"/>
      <c r="AS29" s="783"/>
      <c r="AT29" s="783"/>
      <c r="AU29" s="783" t="s">
        <v>182</v>
      </c>
      <c r="AV29" s="783"/>
      <c r="AW29" s="783"/>
      <c r="AX29" s="783"/>
      <c r="AY29" s="783"/>
      <c r="AZ29" s="827"/>
      <c r="BA29" s="827"/>
      <c r="BB29" s="827"/>
      <c r="BC29" s="827"/>
      <c r="BD29" s="827"/>
      <c r="BE29" s="789"/>
      <c r="BF29" s="789"/>
      <c r="BG29" s="789"/>
      <c r="BH29" s="789"/>
      <c r="BI29" s="790"/>
      <c r="BJ29" s="43"/>
      <c r="BK29" s="43"/>
      <c r="BL29" s="43"/>
      <c r="BM29" s="43"/>
      <c r="BN29" s="43"/>
      <c r="BO29" s="42"/>
      <c r="BP29" s="42"/>
      <c r="BQ29" s="39">
        <v>23</v>
      </c>
      <c r="BR29" s="59"/>
      <c r="BS29" s="779"/>
      <c r="BT29" s="780"/>
      <c r="BU29" s="780"/>
      <c r="BV29" s="780"/>
      <c r="BW29" s="780"/>
      <c r="BX29" s="780"/>
      <c r="BY29" s="780"/>
      <c r="BZ29" s="780"/>
      <c r="CA29" s="780"/>
      <c r="CB29" s="780"/>
      <c r="CC29" s="780"/>
      <c r="CD29" s="780"/>
      <c r="CE29" s="780"/>
      <c r="CF29" s="780"/>
      <c r="CG29" s="781"/>
      <c r="CH29" s="791"/>
      <c r="CI29" s="786"/>
      <c r="CJ29" s="786"/>
      <c r="CK29" s="786"/>
      <c r="CL29" s="792"/>
      <c r="CM29" s="791"/>
      <c r="CN29" s="786"/>
      <c r="CO29" s="786"/>
      <c r="CP29" s="786"/>
      <c r="CQ29" s="792"/>
      <c r="CR29" s="791"/>
      <c r="CS29" s="786"/>
      <c r="CT29" s="786"/>
      <c r="CU29" s="786"/>
      <c r="CV29" s="792"/>
      <c r="CW29" s="791"/>
      <c r="CX29" s="786"/>
      <c r="CY29" s="786"/>
      <c r="CZ29" s="786"/>
      <c r="DA29" s="792"/>
      <c r="DB29" s="791"/>
      <c r="DC29" s="786"/>
      <c r="DD29" s="786"/>
      <c r="DE29" s="786"/>
      <c r="DF29" s="792"/>
      <c r="DG29" s="791"/>
      <c r="DH29" s="786"/>
      <c r="DI29" s="786"/>
      <c r="DJ29" s="786"/>
      <c r="DK29" s="792"/>
      <c r="DL29" s="791"/>
      <c r="DM29" s="786"/>
      <c r="DN29" s="786"/>
      <c r="DO29" s="786"/>
      <c r="DP29" s="792"/>
      <c r="DQ29" s="791"/>
      <c r="DR29" s="786"/>
      <c r="DS29" s="786"/>
      <c r="DT29" s="786"/>
      <c r="DU29" s="792"/>
      <c r="DV29" s="779"/>
      <c r="DW29" s="780"/>
      <c r="DX29" s="780"/>
      <c r="DY29" s="780"/>
      <c r="DZ29" s="793"/>
      <c r="EA29" s="35"/>
    </row>
    <row r="30" spans="1:131" ht="26.25" customHeight="1" x14ac:dyDescent="0.15">
      <c r="A30" s="41">
        <v>3</v>
      </c>
      <c r="B30" s="779" t="s">
        <v>358</v>
      </c>
      <c r="C30" s="780"/>
      <c r="D30" s="780"/>
      <c r="E30" s="780"/>
      <c r="F30" s="780"/>
      <c r="G30" s="780"/>
      <c r="H30" s="780"/>
      <c r="I30" s="780"/>
      <c r="J30" s="780"/>
      <c r="K30" s="780"/>
      <c r="L30" s="780"/>
      <c r="M30" s="780"/>
      <c r="N30" s="780"/>
      <c r="O30" s="780"/>
      <c r="P30" s="781"/>
      <c r="Q30" s="782">
        <v>9</v>
      </c>
      <c r="R30" s="783"/>
      <c r="S30" s="783"/>
      <c r="T30" s="783"/>
      <c r="U30" s="783"/>
      <c r="V30" s="783">
        <v>9</v>
      </c>
      <c r="W30" s="783"/>
      <c r="X30" s="783"/>
      <c r="Y30" s="783"/>
      <c r="Z30" s="783"/>
      <c r="AA30" s="783">
        <v>0</v>
      </c>
      <c r="AB30" s="783"/>
      <c r="AC30" s="783"/>
      <c r="AD30" s="783"/>
      <c r="AE30" s="784"/>
      <c r="AF30" s="785">
        <v>0</v>
      </c>
      <c r="AG30" s="786"/>
      <c r="AH30" s="786"/>
      <c r="AI30" s="786"/>
      <c r="AJ30" s="787"/>
      <c r="AK30" s="788">
        <v>2</v>
      </c>
      <c r="AL30" s="783"/>
      <c r="AM30" s="783"/>
      <c r="AN30" s="783"/>
      <c r="AO30" s="783"/>
      <c r="AP30" s="783" t="s">
        <v>182</v>
      </c>
      <c r="AQ30" s="783"/>
      <c r="AR30" s="783"/>
      <c r="AS30" s="783"/>
      <c r="AT30" s="783"/>
      <c r="AU30" s="783" t="s">
        <v>182</v>
      </c>
      <c r="AV30" s="783"/>
      <c r="AW30" s="783"/>
      <c r="AX30" s="783"/>
      <c r="AY30" s="783"/>
      <c r="AZ30" s="827"/>
      <c r="BA30" s="827"/>
      <c r="BB30" s="827"/>
      <c r="BC30" s="827"/>
      <c r="BD30" s="827"/>
      <c r="BE30" s="789"/>
      <c r="BF30" s="789"/>
      <c r="BG30" s="789"/>
      <c r="BH30" s="789"/>
      <c r="BI30" s="790"/>
      <c r="BJ30" s="43"/>
      <c r="BK30" s="43"/>
      <c r="BL30" s="43"/>
      <c r="BM30" s="43"/>
      <c r="BN30" s="43"/>
      <c r="BO30" s="42"/>
      <c r="BP30" s="42"/>
      <c r="BQ30" s="39">
        <v>24</v>
      </c>
      <c r="BR30" s="59"/>
      <c r="BS30" s="779"/>
      <c r="BT30" s="780"/>
      <c r="BU30" s="780"/>
      <c r="BV30" s="780"/>
      <c r="BW30" s="780"/>
      <c r="BX30" s="780"/>
      <c r="BY30" s="780"/>
      <c r="BZ30" s="780"/>
      <c r="CA30" s="780"/>
      <c r="CB30" s="780"/>
      <c r="CC30" s="780"/>
      <c r="CD30" s="780"/>
      <c r="CE30" s="780"/>
      <c r="CF30" s="780"/>
      <c r="CG30" s="781"/>
      <c r="CH30" s="791"/>
      <c r="CI30" s="786"/>
      <c r="CJ30" s="786"/>
      <c r="CK30" s="786"/>
      <c r="CL30" s="792"/>
      <c r="CM30" s="791"/>
      <c r="CN30" s="786"/>
      <c r="CO30" s="786"/>
      <c r="CP30" s="786"/>
      <c r="CQ30" s="792"/>
      <c r="CR30" s="791"/>
      <c r="CS30" s="786"/>
      <c r="CT30" s="786"/>
      <c r="CU30" s="786"/>
      <c r="CV30" s="792"/>
      <c r="CW30" s="791"/>
      <c r="CX30" s="786"/>
      <c r="CY30" s="786"/>
      <c r="CZ30" s="786"/>
      <c r="DA30" s="792"/>
      <c r="DB30" s="791"/>
      <c r="DC30" s="786"/>
      <c r="DD30" s="786"/>
      <c r="DE30" s="786"/>
      <c r="DF30" s="792"/>
      <c r="DG30" s="791"/>
      <c r="DH30" s="786"/>
      <c r="DI30" s="786"/>
      <c r="DJ30" s="786"/>
      <c r="DK30" s="792"/>
      <c r="DL30" s="791"/>
      <c r="DM30" s="786"/>
      <c r="DN30" s="786"/>
      <c r="DO30" s="786"/>
      <c r="DP30" s="792"/>
      <c r="DQ30" s="791"/>
      <c r="DR30" s="786"/>
      <c r="DS30" s="786"/>
      <c r="DT30" s="786"/>
      <c r="DU30" s="792"/>
      <c r="DV30" s="779"/>
      <c r="DW30" s="780"/>
      <c r="DX30" s="780"/>
      <c r="DY30" s="780"/>
      <c r="DZ30" s="793"/>
      <c r="EA30" s="35"/>
    </row>
    <row r="31" spans="1:131" ht="26.25" customHeight="1" x14ac:dyDescent="0.15">
      <c r="A31" s="41">
        <v>4</v>
      </c>
      <c r="B31" s="779" t="s">
        <v>176</v>
      </c>
      <c r="C31" s="780"/>
      <c r="D31" s="780"/>
      <c r="E31" s="780"/>
      <c r="F31" s="780"/>
      <c r="G31" s="780"/>
      <c r="H31" s="780"/>
      <c r="I31" s="780"/>
      <c r="J31" s="780"/>
      <c r="K31" s="780"/>
      <c r="L31" s="780"/>
      <c r="M31" s="780"/>
      <c r="N31" s="780"/>
      <c r="O31" s="780"/>
      <c r="P31" s="781"/>
      <c r="Q31" s="782">
        <v>11</v>
      </c>
      <c r="R31" s="783"/>
      <c r="S31" s="783"/>
      <c r="T31" s="783"/>
      <c r="U31" s="783"/>
      <c r="V31" s="783">
        <v>11</v>
      </c>
      <c r="W31" s="783"/>
      <c r="X31" s="783"/>
      <c r="Y31" s="783"/>
      <c r="Z31" s="783"/>
      <c r="AA31" s="783">
        <v>0</v>
      </c>
      <c r="AB31" s="783"/>
      <c r="AC31" s="783"/>
      <c r="AD31" s="783"/>
      <c r="AE31" s="784"/>
      <c r="AF31" s="785">
        <v>0</v>
      </c>
      <c r="AG31" s="786"/>
      <c r="AH31" s="786"/>
      <c r="AI31" s="786"/>
      <c r="AJ31" s="787"/>
      <c r="AK31" s="788">
        <v>3</v>
      </c>
      <c r="AL31" s="783"/>
      <c r="AM31" s="783"/>
      <c r="AN31" s="783"/>
      <c r="AO31" s="783"/>
      <c r="AP31" s="783" t="s">
        <v>182</v>
      </c>
      <c r="AQ31" s="783"/>
      <c r="AR31" s="783"/>
      <c r="AS31" s="783"/>
      <c r="AT31" s="783"/>
      <c r="AU31" s="783" t="s">
        <v>182</v>
      </c>
      <c r="AV31" s="783"/>
      <c r="AW31" s="783"/>
      <c r="AX31" s="783"/>
      <c r="AY31" s="783"/>
      <c r="AZ31" s="827"/>
      <c r="BA31" s="827"/>
      <c r="BB31" s="827"/>
      <c r="BC31" s="827"/>
      <c r="BD31" s="827"/>
      <c r="BE31" s="789"/>
      <c r="BF31" s="789"/>
      <c r="BG31" s="789"/>
      <c r="BH31" s="789"/>
      <c r="BI31" s="790"/>
      <c r="BJ31" s="43"/>
      <c r="BK31" s="43"/>
      <c r="BL31" s="43"/>
      <c r="BM31" s="43"/>
      <c r="BN31" s="43"/>
      <c r="BO31" s="42"/>
      <c r="BP31" s="42"/>
      <c r="BQ31" s="39">
        <v>25</v>
      </c>
      <c r="BR31" s="59"/>
      <c r="BS31" s="779"/>
      <c r="BT31" s="780"/>
      <c r="BU31" s="780"/>
      <c r="BV31" s="780"/>
      <c r="BW31" s="780"/>
      <c r="BX31" s="780"/>
      <c r="BY31" s="780"/>
      <c r="BZ31" s="780"/>
      <c r="CA31" s="780"/>
      <c r="CB31" s="780"/>
      <c r="CC31" s="780"/>
      <c r="CD31" s="780"/>
      <c r="CE31" s="780"/>
      <c r="CF31" s="780"/>
      <c r="CG31" s="781"/>
      <c r="CH31" s="791"/>
      <c r="CI31" s="786"/>
      <c r="CJ31" s="786"/>
      <c r="CK31" s="786"/>
      <c r="CL31" s="792"/>
      <c r="CM31" s="791"/>
      <c r="CN31" s="786"/>
      <c r="CO31" s="786"/>
      <c r="CP31" s="786"/>
      <c r="CQ31" s="792"/>
      <c r="CR31" s="791"/>
      <c r="CS31" s="786"/>
      <c r="CT31" s="786"/>
      <c r="CU31" s="786"/>
      <c r="CV31" s="792"/>
      <c r="CW31" s="791"/>
      <c r="CX31" s="786"/>
      <c r="CY31" s="786"/>
      <c r="CZ31" s="786"/>
      <c r="DA31" s="792"/>
      <c r="DB31" s="791"/>
      <c r="DC31" s="786"/>
      <c r="DD31" s="786"/>
      <c r="DE31" s="786"/>
      <c r="DF31" s="792"/>
      <c r="DG31" s="791"/>
      <c r="DH31" s="786"/>
      <c r="DI31" s="786"/>
      <c r="DJ31" s="786"/>
      <c r="DK31" s="792"/>
      <c r="DL31" s="791"/>
      <c r="DM31" s="786"/>
      <c r="DN31" s="786"/>
      <c r="DO31" s="786"/>
      <c r="DP31" s="792"/>
      <c r="DQ31" s="791"/>
      <c r="DR31" s="786"/>
      <c r="DS31" s="786"/>
      <c r="DT31" s="786"/>
      <c r="DU31" s="792"/>
      <c r="DV31" s="779"/>
      <c r="DW31" s="780"/>
      <c r="DX31" s="780"/>
      <c r="DY31" s="780"/>
      <c r="DZ31" s="793"/>
      <c r="EA31" s="35"/>
    </row>
    <row r="32" spans="1:131" ht="26.25" customHeight="1" x14ac:dyDescent="0.15">
      <c r="A32" s="41">
        <v>5</v>
      </c>
      <c r="B32" s="779" t="s">
        <v>101</v>
      </c>
      <c r="C32" s="780"/>
      <c r="D32" s="780"/>
      <c r="E32" s="780"/>
      <c r="F32" s="780"/>
      <c r="G32" s="780"/>
      <c r="H32" s="780"/>
      <c r="I32" s="780"/>
      <c r="J32" s="780"/>
      <c r="K32" s="780"/>
      <c r="L32" s="780"/>
      <c r="M32" s="780"/>
      <c r="N32" s="780"/>
      <c r="O32" s="780"/>
      <c r="P32" s="781"/>
      <c r="Q32" s="782">
        <v>8673</v>
      </c>
      <c r="R32" s="783"/>
      <c r="S32" s="783"/>
      <c r="T32" s="783"/>
      <c r="U32" s="783"/>
      <c r="V32" s="783">
        <v>8420</v>
      </c>
      <c r="W32" s="783"/>
      <c r="X32" s="783"/>
      <c r="Y32" s="783"/>
      <c r="Z32" s="783"/>
      <c r="AA32" s="783">
        <v>253</v>
      </c>
      <c r="AB32" s="783"/>
      <c r="AC32" s="783"/>
      <c r="AD32" s="783"/>
      <c r="AE32" s="784"/>
      <c r="AF32" s="785">
        <v>253</v>
      </c>
      <c r="AG32" s="786"/>
      <c r="AH32" s="786"/>
      <c r="AI32" s="786"/>
      <c r="AJ32" s="787"/>
      <c r="AK32" s="788">
        <v>1358</v>
      </c>
      <c r="AL32" s="783"/>
      <c r="AM32" s="783"/>
      <c r="AN32" s="783"/>
      <c r="AO32" s="783"/>
      <c r="AP32" s="783" t="s">
        <v>182</v>
      </c>
      <c r="AQ32" s="783"/>
      <c r="AR32" s="783"/>
      <c r="AS32" s="783"/>
      <c r="AT32" s="783"/>
      <c r="AU32" s="783" t="s">
        <v>182</v>
      </c>
      <c r="AV32" s="783"/>
      <c r="AW32" s="783"/>
      <c r="AX32" s="783"/>
      <c r="AY32" s="783"/>
      <c r="AZ32" s="827"/>
      <c r="BA32" s="827"/>
      <c r="BB32" s="827"/>
      <c r="BC32" s="827"/>
      <c r="BD32" s="827"/>
      <c r="BE32" s="789"/>
      <c r="BF32" s="789"/>
      <c r="BG32" s="789"/>
      <c r="BH32" s="789"/>
      <c r="BI32" s="790"/>
      <c r="BJ32" s="43"/>
      <c r="BK32" s="43"/>
      <c r="BL32" s="43"/>
      <c r="BM32" s="43"/>
      <c r="BN32" s="43"/>
      <c r="BO32" s="42"/>
      <c r="BP32" s="42"/>
      <c r="BQ32" s="39">
        <v>26</v>
      </c>
      <c r="BR32" s="59"/>
      <c r="BS32" s="779"/>
      <c r="BT32" s="780"/>
      <c r="BU32" s="780"/>
      <c r="BV32" s="780"/>
      <c r="BW32" s="780"/>
      <c r="BX32" s="780"/>
      <c r="BY32" s="780"/>
      <c r="BZ32" s="780"/>
      <c r="CA32" s="780"/>
      <c r="CB32" s="780"/>
      <c r="CC32" s="780"/>
      <c r="CD32" s="780"/>
      <c r="CE32" s="780"/>
      <c r="CF32" s="780"/>
      <c r="CG32" s="781"/>
      <c r="CH32" s="791"/>
      <c r="CI32" s="786"/>
      <c r="CJ32" s="786"/>
      <c r="CK32" s="786"/>
      <c r="CL32" s="792"/>
      <c r="CM32" s="791"/>
      <c r="CN32" s="786"/>
      <c r="CO32" s="786"/>
      <c r="CP32" s="786"/>
      <c r="CQ32" s="792"/>
      <c r="CR32" s="791"/>
      <c r="CS32" s="786"/>
      <c r="CT32" s="786"/>
      <c r="CU32" s="786"/>
      <c r="CV32" s="792"/>
      <c r="CW32" s="791"/>
      <c r="CX32" s="786"/>
      <c r="CY32" s="786"/>
      <c r="CZ32" s="786"/>
      <c r="DA32" s="792"/>
      <c r="DB32" s="791"/>
      <c r="DC32" s="786"/>
      <c r="DD32" s="786"/>
      <c r="DE32" s="786"/>
      <c r="DF32" s="792"/>
      <c r="DG32" s="791"/>
      <c r="DH32" s="786"/>
      <c r="DI32" s="786"/>
      <c r="DJ32" s="786"/>
      <c r="DK32" s="792"/>
      <c r="DL32" s="791"/>
      <c r="DM32" s="786"/>
      <c r="DN32" s="786"/>
      <c r="DO32" s="786"/>
      <c r="DP32" s="792"/>
      <c r="DQ32" s="791"/>
      <c r="DR32" s="786"/>
      <c r="DS32" s="786"/>
      <c r="DT32" s="786"/>
      <c r="DU32" s="792"/>
      <c r="DV32" s="779"/>
      <c r="DW32" s="780"/>
      <c r="DX32" s="780"/>
      <c r="DY32" s="780"/>
      <c r="DZ32" s="793"/>
      <c r="EA32" s="35"/>
    </row>
    <row r="33" spans="1:131" ht="26.25" customHeight="1" x14ac:dyDescent="0.15">
      <c r="A33" s="41">
        <v>6</v>
      </c>
      <c r="B33" s="779" t="s">
        <v>360</v>
      </c>
      <c r="C33" s="780"/>
      <c r="D33" s="780"/>
      <c r="E33" s="780"/>
      <c r="F33" s="780"/>
      <c r="G33" s="780"/>
      <c r="H33" s="780"/>
      <c r="I33" s="780"/>
      <c r="J33" s="780"/>
      <c r="K33" s="780"/>
      <c r="L33" s="780"/>
      <c r="M33" s="780"/>
      <c r="N33" s="780"/>
      <c r="O33" s="780"/>
      <c r="P33" s="781"/>
      <c r="Q33" s="782">
        <v>1177</v>
      </c>
      <c r="R33" s="783"/>
      <c r="S33" s="783"/>
      <c r="T33" s="783"/>
      <c r="U33" s="783"/>
      <c r="V33" s="783">
        <v>1154</v>
      </c>
      <c r="W33" s="783"/>
      <c r="X33" s="783"/>
      <c r="Y33" s="783"/>
      <c r="Z33" s="783"/>
      <c r="AA33" s="783">
        <v>23</v>
      </c>
      <c r="AB33" s="783"/>
      <c r="AC33" s="783"/>
      <c r="AD33" s="783"/>
      <c r="AE33" s="784"/>
      <c r="AF33" s="785">
        <v>23</v>
      </c>
      <c r="AG33" s="786"/>
      <c r="AH33" s="786"/>
      <c r="AI33" s="786"/>
      <c r="AJ33" s="787"/>
      <c r="AK33" s="788">
        <v>322</v>
      </c>
      <c r="AL33" s="783"/>
      <c r="AM33" s="783"/>
      <c r="AN33" s="783"/>
      <c r="AO33" s="783"/>
      <c r="AP33" s="783" t="s">
        <v>182</v>
      </c>
      <c r="AQ33" s="783"/>
      <c r="AR33" s="783"/>
      <c r="AS33" s="783"/>
      <c r="AT33" s="783"/>
      <c r="AU33" s="783" t="s">
        <v>182</v>
      </c>
      <c r="AV33" s="783"/>
      <c r="AW33" s="783"/>
      <c r="AX33" s="783"/>
      <c r="AY33" s="783"/>
      <c r="AZ33" s="827"/>
      <c r="BA33" s="827"/>
      <c r="BB33" s="827"/>
      <c r="BC33" s="827"/>
      <c r="BD33" s="827"/>
      <c r="BE33" s="789"/>
      <c r="BF33" s="789"/>
      <c r="BG33" s="789"/>
      <c r="BH33" s="789"/>
      <c r="BI33" s="790"/>
      <c r="BJ33" s="43"/>
      <c r="BK33" s="43"/>
      <c r="BL33" s="43"/>
      <c r="BM33" s="43"/>
      <c r="BN33" s="43"/>
      <c r="BO33" s="42"/>
      <c r="BP33" s="42"/>
      <c r="BQ33" s="39">
        <v>27</v>
      </c>
      <c r="BR33" s="59"/>
      <c r="BS33" s="779"/>
      <c r="BT33" s="780"/>
      <c r="BU33" s="780"/>
      <c r="BV33" s="780"/>
      <c r="BW33" s="780"/>
      <c r="BX33" s="780"/>
      <c r="BY33" s="780"/>
      <c r="BZ33" s="780"/>
      <c r="CA33" s="780"/>
      <c r="CB33" s="780"/>
      <c r="CC33" s="780"/>
      <c r="CD33" s="780"/>
      <c r="CE33" s="780"/>
      <c r="CF33" s="780"/>
      <c r="CG33" s="781"/>
      <c r="CH33" s="791"/>
      <c r="CI33" s="786"/>
      <c r="CJ33" s="786"/>
      <c r="CK33" s="786"/>
      <c r="CL33" s="792"/>
      <c r="CM33" s="791"/>
      <c r="CN33" s="786"/>
      <c r="CO33" s="786"/>
      <c r="CP33" s="786"/>
      <c r="CQ33" s="792"/>
      <c r="CR33" s="791"/>
      <c r="CS33" s="786"/>
      <c r="CT33" s="786"/>
      <c r="CU33" s="786"/>
      <c r="CV33" s="792"/>
      <c r="CW33" s="791"/>
      <c r="CX33" s="786"/>
      <c r="CY33" s="786"/>
      <c r="CZ33" s="786"/>
      <c r="DA33" s="792"/>
      <c r="DB33" s="791"/>
      <c r="DC33" s="786"/>
      <c r="DD33" s="786"/>
      <c r="DE33" s="786"/>
      <c r="DF33" s="792"/>
      <c r="DG33" s="791"/>
      <c r="DH33" s="786"/>
      <c r="DI33" s="786"/>
      <c r="DJ33" s="786"/>
      <c r="DK33" s="792"/>
      <c r="DL33" s="791"/>
      <c r="DM33" s="786"/>
      <c r="DN33" s="786"/>
      <c r="DO33" s="786"/>
      <c r="DP33" s="792"/>
      <c r="DQ33" s="791"/>
      <c r="DR33" s="786"/>
      <c r="DS33" s="786"/>
      <c r="DT33" s="786"/>
      <c r="DU33" s="792"/>
      <c r="DV33" s="779"/>
      <c r="DW33" s="780"/>
      <c r="DX33" s="780"/>
      <c r="DY33" s="780"/>
      <c r="DZ33" s="793"/>
      <c r="EA33" s="35"/>
    </row>
    <row r="34" spans="1:131" ht="26.25" customHeight="1" x14ac:dyDescent="0.15">
      <c r="A34" s="41">
        <v>7</v>
      </c>
      <c r="B34" s="779" t="s">
        <v>361</v>
      </c>
      <c r="C34" s="780"/>
      <c r="D34" s="780"/>
      <c r="E34" s="780"/>
      <c r="F34" s="780"/>
      <c r="G34" s="780"/>
      <c r="H34" s="780"/>
      <c r="I34" s="780"/>
      <c r="J34" s="780"/>
      <c r="K34" s="780"/>
      <c r="L34" s="780"/>
      <c r="M34" s="780"/>
      <c r="N34" s="780"/>
      <c r="O34" s="780"/>
      <c r="P34" s="781"/>
      <c r="Q34" s="782">
        <v>1481</v>
      </c>
      <c r="R34" s="783"/>
      <c r="S34" s="783"/>
      <c r="T34" s="783"/>
      <c r="U34" s="783"/>
      <c r="V34" s="783">
        <v>1120</v>
      </c>
      <c r="W34" s="783"/>
      <c r="X34" s="783"/>
      <c r="Y34" s="783"/>
      <c r="Z34" s="783"/>
      <c r="AA34" s="783">
        <v>361</v>
      </c>
      <c r="AB34" s="783"/>
      <c r="AC34" s="783"/>
      <c r="AD34" s="783"/>
      <c r="AE34" s="784"/>
      <c r="AF34" s="785">
        <v>2136</v>
      </c>
      <c r="AG34" s="786"/>
      <c r="AH34" s="786"/>
      <c r="AI34" s="786"/>
      <c r="AJ34" s="787"/>
      <c r="AK34" s="788">
        <v>29</v>
      </c>
      <c r="AL34" s="783"/>
      <c r="AM34" s="783"/>
      <c r="AN34" s="783"/>
      <c r="AO34" s="783"/>
      <c r="AP34" s="783">
        <v>5922</v>
      </c>
      <c r="AQ34" s="783"/>
      <c r="AR34" s="783"/>
      <c r="AS34" s="783"/>
      <c r="AT34" s="783"/>
      <c r="AU34" s="783">
        <v>255</v>
      </c>
      <c r="AV34" s="783"/>
      <c r="AW34" s="783"/>
      <c r="AX34" s="783"/>
      <c r="AY34" s="783"/>
      <c r="AZ34" s="827"/>
      <c r="BA34" s="827"/>
      <c r="BB34" s="827"/>
      <c r="BC34" s="827"/>
      <c r="BD34" s="827"/>
      <c r="BE34" s="789" t="s">
        <v>362</v>
      </c>
      <c r="BF34" s="789"/>
      <c r="BG34" s="789"/>
      <c r="BH34" s="789"/>
      <c r="BI34" s="790"/>
      <c r="BJ34" s="43"/>
      <c r="BK34" s="43"/>
      <c r="BL34" s="43"/>
      <c r="BM34" s="43"/>
      <c r="BN34" s="43"/>
      <c r="BO34" s="42"/>
      <c r="BP34" s="42"/>
      <c r="BQ34" s="39">
        <v>28</v>
      </c>
      <c r="BR34" s="59"/>
      <c r="BS34" s="779"/>
      <c r="BT34" s="780"/>
      <c r="BU34" s="780"/>
      <c r="BV34" s="780"/>
      <c r="BW34" s="780"/>
      <c r="BX34" s="780"/>
      <c r="BY34" s="780"/>
      <c r="BZ34" s="780"/>
      <c r="CA34" s="780"/>
      <c r="CB34" s="780"/>
      <c r="CC34" s="780"/>
      <c r="CD34" s="780"/>
      <c r="CE34" s="780"/>
      <c r="CF34" s="780"/>
      <c r="CG34" s="781"/>
      <c r="CH34" s="791"/>
      <c r="CI34" s="786"/>
      <c r="CJ34" s="786"/>
      <c r="CK34" s="786"/>
      <c r="CL34" s="792"/>
      <c r="CM34" s="791"/>
      <c r="CN34" s="786"/>
      <c r="CO34" s="786"/>
      <c r="CP34" s="786"/>
      <c r="CQ34" s="792"/>
      <c r="CR34" s="791"/>
      <c r="CS34" s="786"/>
      <c r="CT34" s="786"/>
      <c r="CU34" s="786"/>
      <c r="CV34" s="792"/>
      <c r="CW34" s="791"/>
      <c r="CX34" s="786"/>
      <c r="CY34" s="786"/>
      <c r="CZ34" s="786"/>
      <c r="DA34" s="792"/>
      <c r="DB34" s="791"/>
      <c r="DC34" s="786"/>
      <c r="DD34" s="786"/>
      <c r="DE34" s="786"/>
      <c r="DF34" s="792"/>
      <c r="DG34" s="791"/>
      <c r="DH34" s="786"/>
      <c r="DI34" s="786"/>
      <c r="DJ34" s="786"/>
      <c r="DK34" s="792"/>
      <c r="DL34" s="791"/>
      <c r="DM34" s="786"/>
      <c r="DN34" s="786"/>
      <c r="DO34" s="786"/>
      <c r="DP34" s="792"/>
      <c r="DQ34" s="791"/>
      <c r="DR34" s="786"/>
      <c r="DS34" s="786"/>
      <c r="DT34" s="786"/>
      <c r="DU34" s="792"/>
      <c r="DV34" s="779"/>
      <c r="DW34" s="780"/>
      <c r="DX34" s="780"/>
      <c r="DY34" s="780"/>
      <c r="DZ34" s="793"/>
      <c r="EA34" s="35"/>
    </row>
    <row r="35" spans="1:131" ht="26.25" customHeight="1" x14ac:dyDescent="0.15">
      <c r="A35" s="41">
        <v>8</v>
      </c>
      <c r="B35" s="779" t="s">
        <v>363</v>
      </c>
      <c r="C35" s="780"/>
      <c r="D35" s="780"/>
      <c r="E35" s="780"/>
      <c r="F35" s="780"/>
      <c r="G35" s="780"/>
      <c r="H35" s="780"/>
      <c r="I35" s="780"/>
      <c r="J35" s="780"/>
      <c r="K35" s="780"/>
      <c r="L35" s="780"/>
      <c r="M35" s="780"/>
      <c r="N35" s="780"/>
      <c r="O35" s="780"/>
      <c r="P35" s="781"/>
      <c r="Q35" s="782">
        <v>509</v>
      </c>
      <c r="R35" s="783"/>
      <c r="S35" s="783"/>
      <c r="T35" s="783"/>
      <c r="U35" s="783"/>
      <c r="V35" s="783">
        <v>495</v>
      </c>
      <c r="W35" s="783"/>
      <c r="X35" s="783"/>
      <c r="Y35" s="783"/>
      <c r="Z35" s="783"/>
      <c r="AA35" s="783">
        <v>14</v>
      </c>
      <c r="AB35" s="783"/>
      <c r="AC35" s="783"/>
      <c r="AD35" s="783"/>
      <c r="AE35" s="784"/>
      <c r="AF35" s="785">
        <v>29</v>
      </c>
      <c r="AG35" s="786"/>
      <c r="AH35" s="786"/>
      <c r="AI35" s="786"/>
      <c r="AJ35" s="787"/>
      <c r="AK35" s="788">
        <v>408</v>
      </c>
      <c r="AL35" s="783"/>
      <c r="AM35" s="783"/>
      <c r="AN35" s="783"/>
      <c r="AO35" s="783"/>
      <c r="AP35" s="783">
        <v>3934</v>
      </c>
      <c r="AQ35" s="783"/>
      <c r="AR35" s="783"/>
      <c r="AS35" s="783"/>
      <c r="AT35" s="783"/>
      <c r="AU35" s="783">
        <v>3934</v>
      </c>
      <c r="AV35" s="783"/>
      <c r="AW35" s="783"/>
      <c r="AX35" s="783"/>
      <c r="AY35" s="783"/>
      <c r="AZ35" s="827"/>
      <c r="BA35" s="827"/>
      <c r="BB35" s="827"/>
      <c r="BC35" s="827"/>
      <c r="BD35" s="827"/>
      <c r="BE35" s="789" t="s">
        <v>362</v>
      </c>
      <c r="BF35" s="789"/>
      <c r="BG35" s="789"/>
      <c r="BH35" s="789"/>
      <c r="BI35" s="790"/>
      <c r="BJ35" s="43"/>
      <c r="BK35" s="43"/>
      <c r="BL35" s="43"/>
      <c r="BM35" s="43"/>
      <c r="BN35" s="43"/>
      <c r="BO35" s="42"/>
      <c r="BP35" s="42"/>
      <c r="BQ35" s="39">
        <v>29</v>
      </c>
      <c r="BR35" s="59"/>
      <c r="BS35" s="779"/>
      <c r="BT35" s="780"/>
      <c r="BU35" s="780"/>
      <c r="BV35" s="780"/>
      <c r="BW35" s="780"/>
      <c r="BX35" s="780"/>
      <c r="BY35" s="780"/>
      <c r="BZ35" s="780"/>
      <c r="CA35" s="780"/>
      <c r="CB35" s="780"/>
      <c r="CC35" s="780"/>
      <c r="CD35" s="780"/>
      <c r="CE35" s="780"/>
      <c r="CF35" s="780"/>
      <c r="CG35" s="781"/>
      <c r="CH35" s="791"/>
      <c r="CI35" s="786"/>
      <c r="CJ35" s="786"/>
      <c r="CK35" s="786"/>
      <c r="CL35" s="792"/>
      <c r="CM35" s="791"/>
      <c r="CN35" s="786"/>
      <c r="CO35" s="786"/>
      <c r="CP35" s="786"/>
      <c r="CQ35" s="792"/>
      <c r="CR35" s="791"/>
      <c r="CS35" s="786"/>
      <c r="CT35" s="786"/>
      <c r="CU35" s="786"/>
      <c r="CV35" s="792"/>
      <c r="CW35" s="791"/>
      <c r="CX35" s="786"/>
      <c r="CY35" s="786"/>
      <c r="CZ35" s="786"/>
      <c r="DA35" s="792"/>
      <c r="DB35" s="791"/>
      <c r="DC35" s="786"/>
      <c r="DD35" s="786"/>
      <c r="DE35" s="786"/>
      <c r="DF35" s="792"/>
      <c r="DG35" s="791"/>
      <c r="DH35" s="786"/>
      <c r="DI35" s="786"/>
      <c r="DJ35" s="786"/>
      <c r="DK35" s="792"/>
      <c r="DL35" s="791"/>
      <c r="DM35" s="786"/>
      <c r="DN35" s="786"/>
      <c r="DO35" s="786"/>
      <c r="DP35" s="792"/>
      <c r="DQ35" s="791"/>
      <c r="DR35" s="786"/>
      <c r="DS35" s="786"/>
      <c r="DT35" s="786"/>
      <c r="DU35" s="792"/>
      <c r="DV35" s="779"/>
      <c r="DW35" s="780"/>
      <c r="DX35" s="780"/>
      <c r="DY35" s="780"/>
      <c r="DZ35" s="793"/>
      <c r="EA35" s="35"/>
    </row>
    <row r="36" spans="1:131" ht="26.25" customHeight="1" x14ac:dyDescent="0.15">
      <c r="A36" s="41">
        <v>9</v>
      </c>
      <c r="B36" s="779" t="s">
        <v>364</v>
      </c>
      <c r="C36" s="780"/>
      <c r="D36" s="780"/>
      <c r="E36" s="780"/>
      <c r="F36" s="780"/>
      <c r="G36" s="780"/>
      <c r="H36" s="780"/>
      <c r="I36" s="780"/>
      <c r="J36" s="780"/>
      <c r="K36" s="780"/>
      <c r="L36" s="780"/>
      <c r="M36" s="780"/>
      <c r="N36" s="780"/>
      <c r="O36" s="780"/>
      <c r="P36" s="781"/>
      <c r="Q36" s="782">
        <v>143</v>
      </c>
      <c r="R36" s="783"/>
      <c r="S36" s="783"/>
      <c r="T36" s="783"/>
      <c r="U36" s="783"/>
      <c r="V36" s="783">
        <v>143</v>
      </c>
      <c r="W36" s="783"/>
      <c r="X36" s="783"/>
      <c r="Y36" s="783"/>
      <c r="Z36" s="783"/>
      <c r="AA36" s="783">
        <v>0</v>
      </c>
      <c r="AB36" s="783"/>
      <c r="AC36" s="783"/>
      <c r="AD36" s="783"/>
      <c r="AE36" s="784"/>
      <c r="AF36" s="785">
        <v>0</v>
      </c>
      <c r="AG36" s="786"/>
      <c r="AH36" s="786"/>
      <c r="AI36" s="786"/>
      <c r="AJ36" s="787"/>
      <c r="AK36" s="788">
        <v>87</v>
      </c>
      <c r="AL36" s="783"/>
      <c r="AM36" s="783"/>
      <c r="AN36" s="783"/>
      <c r="AO36" s="783"/>
      <c r="AP36" s="783">
        <v>370</v>
      </c>
      <c r="AQ36" s="783"/>
      <c r="AR36" s="783"/>
      <c r="AS36" s="783"/>
      <c r="AT36" s="783"/>
      <c r="AU36" s="783">
        <v>370</v>
      </c>
      <c r="AV36" s="783"/>
      <c r="AW36" s="783"/>
      <c r="AX36" s="783"/>
      <c r="AY36" s="783"/>
      <c r="AZ36" s="827"/>
      <c r="BA36" s="827"/>
      <c r="BB36" s="827"/>
      <c r="BC36" s="827"/>
      <c r="BD36" s="827"/>
      <c r="BE36" s="789" t="s">
        <v>23</v>
      </c>
      <c r="BF36" s="789"/>
      <c r="BG36" s="789"/>
      <c r="BH36" s="789"/>
      <c r="BI36" s="790"/>
      <c r="BJ36" s="43"/>
      <c r="BK36" s="43"/>
      <c r="BL36" s="43"/>
      <c r="BM36" s="43"/>
      <c r="BN36" s="43"/>
      <c r="BO36" s="42"/>
      <c r="BP36" s="42"/>
      <c r="BQ36" s="39">
        <v>30</v>
      </c>
      <c r="BR36" s="59"/>
      <c r="BS36" s="779"/>
      <c r="BT36" s="780"/>
      <c r="BU36" s="780"/>
      <c r="BV36" s="780"/>
      <c r="BW36" s="780"/>
      <c r="BX36" s="780"/>
      <c r="BY36" s="780"/>
      <c r="BZ36" s="780"/>
      <c r="CA36" s="780"/>
      <c r="CB36" s="780"/>
      <c r="CC36" s="780"/>
      <c r="CD36" s="780"/>
      <c r="CE36" s="780"/>
      <c r="CF36" s="780"/>
      <c r="CG36" s="781"/>
      <c r="CH36" s="791"/>
      <c r="CI36" s="786"/>
      <c r="CJ36" s="786"/>
      <c r="CK36" s="786"/>
      <c r="CL36" s="792"/>
      <c r="CM36" s="791"/>
      <c r="CN36" s="786"/>
      <c r="CO36" s="786"/>
      <c r="CP36" s="786"/>
      <c r="CQ36" s="792"/>
      <c r="CR36" s="791"/>
      <c r="CS36" s="786"/>
      <c r="CT36" s="786"/>
      <c r="CU36" s="786"/>
      <c r="CV36" s="792"/>
      <c r="CW36" s="791"/>
      <c r="CX36" s="786"/>
      <c r="CY36" s="786"/>
      <c r="CZ36" s="786"/>
      <c r="DA36" s="792"/>
      <c r="DB36" s="791"/>
      <c r="DC36" s="786"/>
      <c r="DD36" s="786"/>
      <c r="DE36" s="786"/>
      <c r="DF36" s="792"/>
      <c r="DG36" s="791"/>
      <c r="DH36" s="786"/>
      <c r="DI36" s="786"/>
      <c r="DJ36" s="786"/>
      <c r="DK36" s="792"/>
      <c r="DL36" s="791"/>
      <c r="DM36" s="786"/>
      <c r="DN36" s="786"/>
      <c r="DO36" s="786"/>
      <c r="DP36" s="792"/>
      <c r="DQ36" s="791"/>
      <c r="DR36" s="786"/>
      <c r="DS36" s="786"/>
      <c r="DT36" s="786"/>
      <c r="DU36" s="792"/>
      <c r="DV36" s="779"/>
      <c r="DW36" s="780"/>
      <c r="DX36" s="780"/>
      <c r="DY36" s="780"/>
      <c r="DZ36" s="793"/>
      <c r="EA36" s="35"/>
    </row>
    <row r="37" spans="1:131" ht="26.25" customHeight="1" x14ac:dyDescent="0.15">
      <c r="A37" s="41">
        <v>10</v>
      </c>
      <c r="B37" s="779"/>
      <c r="C37" s="780"/>
      <c r="D37" s="780"/>
      <c r="E37" s="780"/>
      <c r="F37" s="780"/>
      <c r="G37" s="780"/>
      <c r="H37" s="780"/>
      <c r="I37" s="780"/>
      <c r="J37" s="780"/>
      <c r="K37" s="780"/>
      <c r="L37" s="780"/>
      <c r="M37" s="780"/>
      <c r="N37" s="780"/>
      <c r="O37" s="780"/>
      <c r="P37" s="781"/>
      <c r="Q37" s="782"/>
      <c r="R37" s="783"/>
      <c r="S37" s="783"/>
      <c r="T37" s="783"/>
      <c r="U37" s="783"/>
      <c r="V37" s="783"/>
      <c r="W37" s="783"/>
      <c r="X37" s="783"/>
      <c r="Y37" s="783"/>
      <c r="Z37" s="783"/>
      <c r="AA37" s="783"/>
      <c r="AB37" s="783"/>
      <c r="AC37" s="783"/>
      <c r="AD37" s="783"/>
      <c r="AE37" s="784"/>
      <c r="AF37" s="785"/>
      <c r="AG37" s="786"/>
      <c r="AH37" s="786"/>
      <c r="AI37" s="786"/>
      <c r="AJ37" s="787"/>
      <c r="AK37" s="788"/>
      <c r="AL37" s="783"/>
      <c r="AM37" s="783"/>
      <c r="AN37" s="783"/>
      <c r="AO37" s="783"/>
      <c r="AP37" s="783"/>
      <c r="AQ37" s="783"/>
      <c r="AR37" s="783"/>
      <c r="AS37" s="783"/>
      <c r="AT37" s="783"/>
      <c r="AU37" s="783"/>
      <c r="AV37" s="783"/>
      <c r="AW37" s="783"/>
      <c r="AX37" s="783"/>
      <c r="AY37" s="783"/>
      <c r="AZ37" s="827"/>
      <c r="BA37" s="827"/>
      <c r="BB37" s="827"/>
      <c r="BC37" s="827"/>
      <c r="BD37" s="827"/>
      <c r="BE37" s="789"/>
      <c r="BF37" s="789"/>
      <c r="BG37" s="789"/>
      <c r="BH37" s="789"/>
      <c r="BI37" s="790"/>
      <c r="BJ37" s="43"/>
      <c r="BK37" s="43"/>
      <c r="BL37" s="43"/>
      <c r="BM37" s="43"/>
      <c r="BN37" s="43"/>
      <c r="BO37" s="42"/>
      <c r="BP37" s="42"/>
      <c r="BQ37" s="39">
        <v>31</v>
      </c>
      <c r="BR37" s="59"/>
      <c r="BS37" s="779"/>
      <c r="BT37" s="780"/>
      <c r="BU37" s="780"/>
      <c r="BV37" s="780"/>
      <c r="BW37" s="780"/>
      <c r="BX37" s="780"/>
      <c r="BY37" s="780"/>
      <c r="BZ37" s="780"/>
      <c r="CA37" s="780"/>
      <c r="CB37" s="780"/>
      <c r="CC37" s="780"/>
      <c r="CD37" s="780"/>
      <c r="CE37" s="780"/>
      <c r="CF37" s="780"/>
      <c r="CG37" s="781"/>
      <c r="CH37" s="791"/>
      <c r="CI37" s="786"/>
      <c r="CJ37" s="786"/>
      <c r="CK37" s="786"/>
      <c r="CL37" s="792"/>
      <c r="CM37" s="791"/>
      <c r="CN37" s="786"/>
      <c r="CO37" s="786"/>
      <c r="CP37" s="786"/>
      <c r="CQ37" s="792"/>
      <c r="CR37" s="791"/>
      <c r="CS37" s="786"/>
      <c r="CT37" s="786"/>
      <c r="CU37" s="786"/>
      <c r="CV37" s="792"/>
      <c r="CW37" s="791"/>
      <c r="CX37" s="786"/>
      <c r="CY37" s="786"/>
      <c r="CZ37" s="786"/>
      <c r="DA37" s="792"/>
      <c r="DB37" s="791"/>
      <c r="DC37" s="786"/>
      <c r="DD37" s="786"/>
      <c r="DE37" s="786"/>
      <c r="DF37" s="792"/>
      <c r="DG37" s="791"/>
      <c r="DH37" s="786"/>
      <c r="DI37" s="786"/>
      <c r="DJ37" s="786"/>
      <c r="DK37" s="792"/>
      <c r="DL37" s="791"/>
      <c r="DM37" s="786"/>
      <c r="DN37" s="786"/>
      <c r="DO37" s="786"/>
      <c r="DP37" s="792"/>
      <c r="DQ37" s="791"/>
      <c r="DR37" s="786"/>
      <c r="DS37" s="786"/>
      <c r="DT37" s="786"/>
      <c r="DU37" s="792"/>
      <c r="DV37" s="779"/>
      <c r="DW37" s="780"/>
      <c r="DX37" s="780"/>
      <c r="DY37" s="780"/>
      <c r="DZ37" s="793"/>
      <c r="EA37" s="35"/>
    </row>
    <row r="38" spans="1:131" ht="26.25" customHeight="1" x14ac:dyDescent="0.15">
      <c r="A38" s="41">
        <v>11</v>
      </c>
      <c r="B38" s="779"/>
      <c r="C38" s="780"/>
      <c r="D38" s="780"/>
      <c r="E38" s="780"/>
      <c r="F38" s="780"/>
      <c r="G38" s="780"/>
      <c r="H38" s="780"/>
      <c r="I38" s="780"/>
      <c r="J38" s="780"/>
      <c r="K38" s="780"/>
      <c r="L38" s="780"/>
      <c r="M38" s="780"/>
      <c r="N38" s="780"/>
      <c r="O38" s="780"/>
      <c r="P38" s="781"/>
      <c r="Q38" s="782"/>
      <c r="R38" s="783"/>
      <c r="S38" s="783"/>
      <c r="T38" s="783"/>
      <c r="U38" s="783"/>
      <c r="V38" s="783"/>
      <c r="W38" s="783"/>
      <c r="X38" s="783"/>
      <c r="Y38" s="783"/>
      <c r="Z38" s="783"/>
      <c r="AA38" s="783"/>
      <c r="AB38" s="783"/>
      <c r="AC38" s="783"/>
      <c r="AD38" s="783"/>
      <c r="AE38" s="784"/>
      <c r="AF38" s="785"/>
      <c r="AG38" s="786"/>
      <c r="AH38" s="786"/>
      <c r="AI38" s="786"/>
      <c r="AJ38" s="787"/>
      <c r="AK38" s="788"/>
      <c r="AL38" s="783"/>
      <c r="AM38" s="783"/>
      <c r="AN38" s="783"/>
      <c r="AO38" s="783"/>
      <c r="AP38" s="783"/>
      <c r="AQ38" s="783"/>
      <c r="AR38" s="783"/>
      <c r="AS38" s="783"/>
      <c r="AT38" s="783"/>
      <c r="AU38" s="783"/>
      <c r="AV38" s="783"/>
      <c r="AW38" s="783"/>
      <c r="AX38" s="783"/>
      <c r="AY38" s="783"/>
      <c r="AZ38" s="827"/>
      <c r="BA38" s="827"/>
      <c r="BB38" s="827"/>
      <c r="BC38" s="827"/>
      <c r="BD38" s="827"/>
      <c r="BE38" s="789"/>
      <c r="BF38" s="789"/>
      <c r="BG38" s="789"/>
      <c r="BH38" s="789"/>
      <c r="BI38" s="790"/>
      <c r="BJ38" s="43"/>
      <c r="BK38" s="43"/>
      <c r="BL38" s="43"/>
      <c r="BM38" s="43"/>
      <c r="BN38" s="43"/>
      <c r="BO38" s="42"/>
      <c r="BP38" s="42"/>
      <c r="BQ38" s="39">
        <v>32</v>
      </c>
      <c r="BR38" s="59"/>
      <c r="BS38" s="779"/>
      <c r="BT38" s="780"/>
      <c r="BU38" s="780"/>
      <c r="BV38" s="780"/>
      <c r="BW38" s="780"/>
      <c r="BX38" s="780"/>
      <c r="BY38" s="780"/>
      <c r="BZ38" s="780"/>
      <c r="CA38" s="780"/>
      <c r="CB38" s="780"/>
      <c r="CC38" s="780"/>
      <c r="CD38" s="780"/>
      <c r="CE38" s="780"/>
      <c r="CF38" s="780"/>
      <c r="CG38" s="781"/>
      <c r="CH38" s="791"/>
      <c r="CI38" s="786"/>
      <c r="CJ38" s="786"/>
      <c r="CK38" s="786"/>
      <c r="CL38" s="792"/>
      <c r="CM38" s="791"/>
      <c r="CN38" s="786"/>
      <c r="CO38" s="786"/>
      <c r="CP38" s="786"/>
      <c r="CQ38" s="792"/>
      <c r="CR38" s="791"/>
      <c r="CS38" s="786"/>
      <c r="CT38" s="786"/>
      <c r="CU38" s="786"/>
      <c r="CV38" s="792"/>
      <c r="CW38" s="791"/>
      <c r="CX38" s="786"/>
      <c r="CY38" s="786"/>
      <c r="CZ38" s="786"/>
      <c r="DA38" s="792"/>
      <c r="DB38" s="791"/>
      <c r="DC38" s="786"/>
      <c r="DD38" s="786"/>
      <c r="DE38" s="786"/>
      <c r="DF38" s="792"/>
      <c r="DG38" s="791"/>
      <c r="DH38" s="786"/>
      <c r="DI38" s="786"/>
      <c r="DJ38" s="786"/>
      <c r="DK38" s="792"/>
      <c r="DL38" s="791"/>
      <c r="DM38" s="786"/>
      <c r="DN38" s="786"/>
      <c r="DO38" s="786"/>
      <c r="DP38" s="792"/>
      <c r="DQ38" s="791"/>
      <c r="DR38" s="786"/>
      <c r="DS38" s="786"/>
      <c r="DT38" s="786"/>
      <c r="DU38" s="792"/>
      <c r="DV38" s="779"/>
      <c r="DW38" s="780"/>
      <c r="DX38" s="780"/>
      <c r="DY38" s="780"/>
      <c r="DZ38" s="793"/>
      <c r="EA38" s="35"/>
    </row>
    <row r="39" spans="1:131" ht="26.25" customHeight="1" x14ac:dyDescent="0.15">
      <c r="A39" s="41">
        <v>12</v>
      </c>
      <c r="B39" s="779"/>
      <c r="C39" s="780"/>
      <c r="D39" s="780"/>
      <c r="E39" s="780"/>
      <c r="F39" s="780"/>
      <c r="G39" s="780"/>
      <c r="H39" s="780"/>
      <c r="I39" s="780"/>
      <c r="J39" s="780"/>
      <c r="K39" s="780"/>
      <c r="L39" s="780"/>
      <c r="M39" s="780"/>
      <c r="N39" s="780"/>
      <c r="O39" s="780"/>
      <c r="P39" s="781"/>
      <c r="Q39" s="782"/>
      <c r="R39" s="783"/>
      <c r="S39" s="783"/>
      <c r="T39" s="783"/>
      <c r="U39" s="783"/>
      <c r="V39" s="783"/>
      <c r="W39" s="783"/>
      <c r="X39" s="783"/>
      <c r="Y39" s="783"/>
      <c r="Z39" s="783"/>
      <c r="AA39" s="783"/>
      <c r="AB39" s="783"/>
      <c r="AC39" s="783"/>
      <c r="AD39" s="783"/>
      <c r="AE39" s="784"/>
      <c r="AF39" s="785"/>
      <c r="AG39" s="786"/>
      <c r="AH39" s="786"/>
      <c r="AI39" s="786"/>
      <c r="AJ39" s="787"/>
      <c r="AK39" s="788"/>
      <c r="AL39" s="783"/>
      <c r="AM39" s="783"/>
      <c r="AN39" s="783"/>
      <c r="AO39" s="783"/>
      <c r="AP39" s="783"/>
      <c r="AQ39" s="783"/>
      <c r="AR39" s="783"/>
      <c r="AS39" s="783"/>
      <c r="AT39" s="783"/>
      <c r="AU39" s="783"/>
      <c r="AV39" s="783"/>
      <c r="AW39" s="783"/>
      <c r="AX39" s="783"/>
      <c r="AY39" s="783"/>
      <c r="AZ39" s="827"/>
      <c r="BA39" s="827"/>
      <c r="BB39" s="827"/>
      <c r="BC39" s="827"/>
      <c r="BD39" s="827"/>
      <c r="BE39" s="789"/>
      <c r="BF39" s="789"/>
      <c r="BG39" s="789"/>
      <c r="BH39" s="789"/>
      <c r="BI39" s="790"/>
      <c r="BJ39" s="43"/>
      <c r="BK39" s="43"/>
      <c r="BL39" s="43"/>
      <c r="BM39" s="43"/>
      <c r="BN39" s="43"/>
      <c r="BO39" s="42"/>
      <c r="BP39" s="42"/>
      <c r="BQ39" s="39">
        <v>33</v>
      </c>
      <c r="BR39" s="59"/>
      <c r="BS39" s="779"/>
      <c r="BT39" s="780"/>
      <c r="BU39" s="780"/>
      <c r="BV39" s="780"/>
      <c r="BW39" s="780"/>
      <c r="BX39" s="780"/>
      <c r="BY39" s="780"/>
      <c r="BZ39" s="780"/>
      <c r="CA39" s="780"/>
      <c r="CB39" s="780"/>
      <c r="CC39" s="780"/>
      <c r="CD39" s="780"/>
      <c r="CE39" s="780"/>
      <c r="CF39" s="780"/>
      <c r="CG39" s="781"/>
      <c r="CH39" s="791"/>
      <c r="CI39" s="786"/>
      <c r="CJ39" s="786"/>
      <c r="CK39" s="786"/>
      <c r="CL39" s="792"/>
      <c r="CM39" s="791"/>
      <c r="CN39" s="786"/>
      <c r="CO39" s="786"/>
      <c r="CP39" s="786"/>
      <c r="CQ39" s="792"/>
      <c r="CR39" s="791"/>
      <c r="CS39" s="786"/>
      <c r="CT39" s="786"/>
      <c r="CU39" s="786"/>
      <c r="CV39" s="792"/>
      <c r="CW39" s="791"/>
      <c r="CX39" s="786"/>
      <c r="CY39" s="786"/>
      <c r="CZ39" s="786"/>
      <c r="DA39" s="792"/>
      <c r="DB39" s="791"/>
      <c r="DC39" s="786"/>
      <c r="DD39" s="786"/>
      <c r="DE39" s="786"/>
      <c r="DF39" s="792"/>
      <c r="DG39" s="791"/>
      <c r="DH39" s="786"/>
      <c r="DI39" s="786"/>
      <c r="DJ39" s="786"/>
      <c r="DK39" s="792"/>
      <c r="DL39" s="791"/>
      <c r="DM39" s="786"/>
      <c r="DN39" s="786"/>
      <c r="DO39" s="786"/>
      <c r="DP39" s="792"/>
      <c r="DQ39" s="791"/>
      <c r="DR39" s="786"/>
      <c r="DS39" s="786"/>
      <c r="DT39" s="786"/>
      <c r="DU39" s="792"/>
      <c r="DV39" s="779"/>
      <c r="DW39" s="780"/>
      <c r="DX39" s="780"/>
      <c r="DY39" s="780"/>
      <c r="DZ39" s="793"/>
      <c r="EA39" s="35"/>
    </row>
    <row r="40" spans="1:131" ht="26.25" customHeight="1" x14ac:dyDescent="0.15">
      <c r="A40" s="39">
        <v>13</v>
      </c>
      <c r="B40" s="779"/>
      <c r="C40" s="780"/>
      <c r="D40" s="780"/>
      <c r="E40" s="780"/>
      <c r="F40" s="780"/>
      <c r="G40" s="780"/>
      <c r="H40" s="780"/>
      <c r="I40" s="780"/>
      <c r="J40" s="780"/>
      <c r="K40" s="780"/>
      <c r="L40" s="780"/>
      <c r="M40" s="780"/>
      <c r="N40" s="780"/>
      <c r="O40" s="780"/>
      <c r="P40" s="781"/>
      <c r="Q40" s="782"/>
      <c r="R40" s="783"/>
      <c r="S40" s="783"/>
      <c r="T40" s="783"/>
      <c r="U40" s="783"/>
      <c r="V40" s="783"/>
      <c r="W40" s="783"/>
      <c r="X40" s="783"/>
      <c r="Y40" s="783"/>
      <c r="Z40" s="783"/>
      <c r="AA40" s="783"/>
      <c r="AB40" s="783"/>
      <c r="AC40" s="783"/>
      <c r="AD40" s="783"/>
      <c r="AE40" s="784"/>
      <c r="AF40" s="785"/>
      <c r="AG40" s="786"/>
      <c r="AH40" s="786"/>
      <c r="AI40" s="786"/>
      <c r="AJ40" s="787"/>
      <c r="AK40" s="788"/>
      <c r="AL40" s="783"/>
      <c r="AM40" s="783"/>
      <c r="AN40" s="783"/>
      <c r="AO40" s="783"/>
      <c r="AP40" s="783"/>
      <c r="AQ40" s="783"/>
      <c r="AR40" s="783"/>
      <c r="AS40" s="783"/>
      <c r="AT40" s="783"/>
      <c r="AU40" s="783"/>
      <c r="AV40" s="783"/>
      <c r="AW40" s="783"/>
      <c r="AX40" s="783"/>
      <c r="AY40" s="783"/>
      <c r="AZ40" s="827"/>
      <c r="BA40" s="827"/>
      <c r="BB40" s="827"/>
      <c r="BC40" s="827"/>
      <c r="BD40" s="827"/>
      <c r="BE40" s="789"/>
      <c r="BF40" s="789"/>
      <c r="BG40" s="789"/>
      <c r="BH40" s="789"/>
      <c r="BI40" s="790"/>
      <c r="BJ40" s="43"/>
      <c r="BK40" s="43"/>
      <c r="BL40" s="43"/>
      <c r="BM40" s="43"/>
      <c r="BN40" s="43"/>
      <c r="BO40" s="42"/>
      <c r="BP40" s="42"/>
      <c r="BQ40" s="39">
        <v>34</v>
      </c>
      <c r="BR40" s="59"/>
      <c r="BS40" s="779"/>
      <c r="BT40" s="780"/>
      <c r="BU40" s="780"/>
      <c r="BV40" s="780"/>
      <c r="BW40" s="780"/>
      <c r="BX40" s="780"/>
      <c r="BY40" s="780"/>
      <c r="BZ40" s="780"/>
      <c r="CA40" s="780"/>
      <c r="CB40" s="780"/>
      <c r="CC40" s="780"/>
      <c r="CD40" s="780"/>
      <c r="CE40" s="780"/>
      <c r="CF40" s="780"/>
      <c r="CG40" s="781"/>
      <c r="CH40" s="791"/>
      <c r="CI40" s="786"/>
      <c r="CJ40" s="786"/>
      <c r="CK40" s="786"/>
      <c r="CL40" s="792"/>
      <c r="CM40" s="791"/>
      <c r="CN40" s="786"/>
      <c r="CO40" s="786"/>
      <c r="CP40" s="786"/>
      <c r="CQ40" s="792"/>
      <c r="CR40" s="791"/>
      <c r="CS40" s="786"/>
      <c r="CT40" s="786"/>
      <c r="CU40" s="786"/>
      <c r="CV40" s="792"/>
      <c r="CW40" s="791"/>
      <c r="CX40" s="786"/>
      <c r="CY40" s="786"/>
      <c r="CZ40" s="786"/>
      <c r="DA40" s="792"/>
      <c r="DB40" s="791"/>
      <c r="DC40" s="786"/>
      <c r="DD40" s="786"/>
      <c r="DE40" s="786"/>
      <c r="DF40" s="792"/>
      <c r="DG40" s="791"/>
      <c r="DH40" s="786"/>
      <c r="DI40" s="786"/>
      <c r="DJ40" s="786"/>
      <c r="DK40" s="792"/>
      <c r="DL40" s="791"/>
      <c r="DM40" s="786"/>
      <c r="DN40" s="786"/>
      <c r="DO40" s="786"/>
      <c r="DP40" s="792"/>
      <c r="DQ40" s="791"/>
      <c r="DR40" s="786"/>
      <c r="DS40" s="786"/>
      <c r="DT40" s="786"/>
      <c r="DU40" s="792"/>
      <c r="DV40" s="779"/>
      <c r="DW40" s="780"/>
      <c r="DX40" s="780"/>
      <c r="DY40" s="780"/>
      <c r="DZ40" s="793"/>
      <c r="EA40" s="35"/>
    </row>
    <row r="41" spans="1:131" ht="26.25" customHeight="1" x14ac:dyDescent="0.15">
      <c r="A41" s="39">
        <v>14</v>
      </c>
      <c r="B41" s="779"/>
      <c r="C41" s="780"/>
      <c r="D41" s="780"/>
      <c r="E41" s="780"/>
      <c r="F41" s="780"/>
      <c r="G41" s="780"/>
      <c r="H41" s="780"/>
      <c r="I41" s="780"/>
      <c r="J41" s="780"/>
      <c r="K41" s="780"/>
      <c r="L41" s="780"/>
      <c r="M41" s="780"/>
      <c r="N41" s="780"/>
      <c r="O41" s="780"/>
      <c r="P41" s="781"/>
      <c r="Q41" s="782"/>
      <c r="R41" s="783"/>
      <c r="S41" s="783"/>
      <c r="T41" s="783"/>
      <c r="U41" s="783"/>
      <c r="V41" s="783"/>
      <c r="W41" s="783"/>
      <c r="X41" s="783"/>
      <c r="Y41" s="783"/>
      <c r="Z41" s="783"/>
      <c r="AA41" s="783"/>
      <c r="AB41" s="783"/>
      <c r="AC41" s="783"/>
      <c r="AD41" s="783"/>
      <c r="AE41" s="784"/>
      <c r="AF41" s="785"/>
      <c r="AG41" s="786"/>
      <c r="AH41" s="786"/>
      <c r="AI41" s="786"/>
      <c r="AJ41" s="787"/>
      <c r="AK41" s="788"/>
      <c r="AL41" s="783"/>
      <c r="AM41" s="783"/>
      <c r="AN41" s="783"/>
      <c r="AO41" s="783"/>
      <c r="AP41" s="783"/>
      <c r="AQ41" s="783"/>
      <c r="AR41" s="783"/>
      <c r="AS41" s="783"/>
      <c r="AT41" s="783"/>
      <c r="AU41" s="783"/>
      <c r="AV41" s="783"/>
      <c r="AW41" s="783"/>
      <c r="AX41" s="783"/>
      <c r="AY41" s="783"/>
      <c r="AZ41" s="827"/>
      <c r="BA41" s="827"/>
      <c r="BB41" s="827"/>
      <c r="BC41" s="827"/>
      <c r="BD41" s="827"/>
      <c r="BE41" s="789"/>
      <c r="BF41" s="789"/>
      <c r="BG41" s="789"/>
      <c r="BH41" s="789"/>
      <c r="BI41" s="790"/>
      <c r="BJ41" s="43"/>
      <c r="BK41" s="43"/>
      <c r="BL41" s="43"/>
      <c r="BM41" s="43"/>
      <c r="BN41" s="43"/>
      <c r="BO41" s="42"/>
      <c r="BP41" s="42"/>
      <c r="BQ41" s="39">
        <v>35</v>
      </c>
      <c r="BR41" s="59"/>
      <c r="BS41" s="779"/>
      <c r="BT41" s="780"/>
      <c r="BU41" s="780"/>
      <c r="BV41" s="780"/>
      <c r="BW41" s="780"/>
      <c r="BX41" s="780"/>
      <c r="BY41" s="780"/>
      <c r="BZ41" s="780"/>
      <c r="CA41" s="780"/>
      <c r="CB41" s="780"/>
      <c r="CC41" s="780"/>
      <c r="CD41" s="780"/>
      <c r="CE41" s="780"/>
      <c r="CF41" s="780"/>
      <c r="CG41" s="781"/>
      <c r="CH41" s="791"/>
      <c r="CI41" s="786"/>
      <c r="CJ41" s="786"/>
      <c r="CK41" s="786"/>
      <c r="CL41" s="792"/>
      <c r="CM41" s="791"/>
      <c r="CN41" s="786"/>
      <c r="CO41" s="786"/>
      <c r="CP41" s="786"/>
      <c r="CQ41" s="792"/>
      <c r="CR41" s="791"/>
      <c r="CS41" s="786"/>
      <c r="CT41" s="786"/>
      <c r="CU41" s="786"/>
      <c r="CV41" s="792"/>
      <c r="CW41" s="791"/>
      <c r="CX41" s="786"/>
      <c r="CY41" s="786"/>
      <c r="CZ41" s="786"/>
      <c r="DA41" s="792"/>
      <c r="DB41" s="791"/>
      <c r="DC41" s="786"/>
      <c r="DD41" s="786"/>
      <c r="DE41" s="786"/>
      <c r="DF41" s="792"/>
      <c r="DG41" s="791"/>
      <c r="DH41" s="786"/>
      <c r="DI41" s="786"/>
      <c r="DJ41" s="786"/>
      <c r="DK41" s="792"/>
      <c r="DL41" s="791"/>
      <c r="DM41" s="786"/>
      <c r="DN41" s="786"/>
      <c r="DO41" s="786"/>
      <c r="DP41" s="792"/>
      <c r="DQ41" s="791"/>
      <c r="DR41" s="786"/>
      <c r="DS41" s="786"/>
      <c r="DT41" s="786"/>
      <c r="DU41" s="792"/>
      <c r="DV41" s="779"/>
      <c r="DW41" s="780"/>
      <c r="DX41" s="780"/>
      <c r="DY41" s="780"/>
      <c r="DZ41" s="793"/>
      <c r="EA41" s="35"/>
    </row>
    <row r="42" spans="1:131" ht="26.25" customHeight="1" x14ac:dyDescent="0.15">
      <c r="A42" s="39">
        <v>15</v>
      </c>
      <c r="B42" s="779"/>
      <c r="C42" s="780"/>
      <c r="D42" s="780"/>
      <c r="E42" s="780"/>
      <c r="F42" s="780"/>
      <c r="G42" s="780"/>
      <c r="H42" s="780"/>
      <c r="I42" s="780"/>
      <c r="J42" s="780"/>
      <c r="K42" s="780"/>
      <c r="L42" s="780"/>
      <c r="M42" s="780"/>
      <c r="N42" s="780"/>
      <c r="O42" s="780"/>
      <c r="P42" s="781"/>
      <c r="Q42" s="782"/>
      <c r="R42" s="783"/>
      <c r="S42" s="783"/>
      <c r="T42" s="783"/>
      <c r="U42" s="783"/>
      <c r="V42" s="783"/>
      <c r="W42" s="783"/>
      <c r="X42" s="783"/>
      <c r="Y42" s="783"/>
      <c r="Z42" s="783"/>
      <c r="AA42" s="783"/>
      <c r="AB42" s="783"/>
      <c r="AC42" s="783"/>
      <c r="AD42" s="783"/>
      <c r="AE42" s="784"/>
      <c r="AF42" s="785"/>
      <c r="AG42" s="786"/>
      <c r="AH42" s="786"/>
      <c r="AI42" s="786"/>
      <c r="AJ42" s="787"/>
      <c r="AK42" s="788"/>
      <c r="AL42" s="783"/>
      <c r="AM42" s="783"/>
      <c r="AN42" s="783"/>
      <c r="AO42" s="783"/>
      <c r="AP42" s="783"/>
      <c r="AQ42" s="783"/>
      <c r="AR42" s="783"/>
      <c r="AS42" s="783"/>
      <c r="AT42" s="783"/>
      <c r="AU42" s="783"/>
      <c r="AV42" s="783"/>
      <c r="AW42" s="783"/>
      <c r="AX42" s="783"/>
      <c r="AY42" s="783"/>
      <c r="AZ42" s="827"/>
      <c r="BA42" s="827"/>
      <c r="BB42" s="827"/>
      <c r="BC42" s="827"/>
      <c r="BD42" s="827"/>
      <c r="BE42" s="789"/>
      <c r="BF42" s="789"/>
      <c r="BG42" s="789"/>
      <c r="BH42" s="789"/>
      <c r="BI42" s="790"/>
      <c r="BJ42" s="43"/>
      <c r="BK42" s="43"/>
      <c r="BL42" s="43"/>
      <c r="BM42" s="43"/>
      <c r="BN42" s="43"/>
      <c r="BO42" s="42"/>
      <c r="BP42" s="42"/>
      <c r="BQ42" s="39">
        <v>36</v>
      </c>
      <c r="BR42" s="59"/>
      <c r="BS42" s="779"/>
      <c r="BT42" s="780"/>
      <c r="BU42" s="780"/>
      <c r="BV42" s="780"/>
      <c r="BW42" s="780"/>
      <c r="BX42" s="780"/>
      <c r="BY42" s="780"/>
      <c r="BZ42" s="780"/>
      <c r="CA42" s="780"/>
      <c r="CB42" s="780"/>
      <c r="CC42" s="780"/>
      <c r="CD42" s="780"/>
      <c r="CE42" s="780"/>
      <c r="CF42" s="780"/>
      <c r="CG42" s="781"/>
      <c r="CH42" s="791"/>
      <c r="CI42" s="786"/>
      <c r="CJ42" s="786"/>
      <c r="CK42" s="786"/>
      <c r="CL42" s="792"/>
      <c r="CM42" s="791"/>
      <c r="CN42" s="786"/>
      <c r="CO42" s="786"/>
      <c r="CP42" s="786"/>
      <c r="CQ42" s="792"/>
      <c r="CR42" s="791"/>
      <c r="CS42" s="786"/>
      <c r="CT42" s="786"/>
      <c r="CU42" s="786"/>
      <c r="CV42" s="792"/>
      <c r="CW42" s="791"/>
      <c r="CX42" s="786"/>
      <c r="CY42" s="786"/>
      <c r="CZ42" s="786"/>
      <c r="DA42" s="792"/>
      <c r="DB42" s="791"/>
      <c r="DC42" s="786"/>
      <c r="DD42" s="786"/>
      <c r="DE42" s="786"/>
      <c r="DF42" s="792"/>
      <c r="DG42" s="791"/>
      <c r="DH42" s="786"/>
      <c r="DI42" s="786"/>
      <c r="DJ42" s="786"/>
      <c r="DK42" s="792"/>
      <c r="DL42" s="791"/>
      <c r="DM42" s="786"/>
      <c r="DN42" s="786"/>
      <c r="DO42" s="786"/>
      <c r="DP42" s="792"/>
      <c r="DQ42" s="791"/>
      <c r="DR42" s="786"/>
      <c r="DS42" s="786"/>
      <c r="DT42" s="786"/>
      <c r="DU42" s="792"/>
      <c r="DV42" s="779"/>
      <c r="DW42" s="780"/>
      <c r="DX42" s="780"/>
      <c r="DY42" s="780"/>
      <c r="DZ42" s="793"/>
      <c r="EA42" s="35"/>
    </row>
    <row r="43" spans="1:131" ht="26.25" customHeight="1" x14ac:dyDescent="0.15">
      <c r="A43" s="39">
        <v>16</v>
      </c>
      <c r="B43" s="779"/>
      <c r="C43" s="780"/>
      <c r="D43" s="780"/>
      <c r="E43" s="780"/>
      <c r="F43" s="780"/>
      <c r="G43" s="780"/>
      <c r="H43" s="780"/>
      <c r="I43" s="780"/>
      <c r="J43" s="780"/>
      <c r="K43" s="780"/>
      <c r="L43" s="780"/>
      <c r="M43" s="780"/>
      <c r="N43" s="780"/>
      <c r="O43" s="780"/>
      <c r="P43" s="781"/>
      <c r="Q43" s="782"/>
      <c r="R43" s="783"/>
      <c r="S43" s="783"/>
      <c r="T43" s="783"/>
      <c r="U43" s="783"/>
      <c r="V43" s="783"/>
      <c r="W43" s="783"/>
      <c r="X43" s="783"/>
      <c r="Y43" s="783"/>
      <c r="Z43" s="783"/>
      <c r="AA43" s="783"/>
      <c r="AB43" s="783"/>
      <c r="AC43" s="783"/>
      <c r="AD43" s="783"/>
      <c r="AE43" s="784"/>
      <c r="AF43" s="785"/>
      <c r="AG43" s="786"/>
      <c r="AH43" s="786"/>
      <c r="AI43" s="786"/>
      <c r="AJ43" s="787"/>
      <c r="AK43" s="788"/>
      <c r="AL43" s="783"/>
      <c r="AM43" s="783"/>
      <c r="AN43" s="783"/>
      <c r="AO43" s="783"/>
      <c r="AP43" s="783"/>
      <c r="AQ43" s="783"/>
      <c r="AR43" s="783"/>
      <c r="AS43" s="783"/>
      <c r="AT43" s="783"/>
      <c r="AU43" s="783"/>
      <c r="AV43" s="783"/>
      <c r="AW43" s="783"/>
      <c r="AX43" s="783"/>
      <c r="AY43" s="783"/>
      <c r="AZ43" s="827"/>
      <c r="BA43" s="827"/>
      <c r="BB43" s="827"/>
      <c r="BC43" s="827"/>
      <c r="BD43" s="827"/>
      <c r="BE43" s="789"/>
      <c r="BF43" s="789"/>
      <c r="BG43" s="789"/>
      <c r="BH43" s="789"/>
      <c r="BI43" s="790"/>
      <c r="BJ43" s="43"/>
      <c r="BK43" s="43"/>
      <c r="BL43" s="43"/>
      <c r="BM43" s="43"/>
      <c r="BN43" s="43"/>
      <c r="BO43" s="42"/>
      <c r="BP43" s="42"/>
      <c r="BQ43" s="39">
        <v>37</v>
      </c>
      <c r="BR43" s="59"/>
      <c r="BS43" s="779"/>
      <c r="BT43" s="780"/>
      <c r="BU43" s="780"/>
      <c r="BV43" s="780"/>
      <c r="BW43" s="780"/>
      <c r="BX43" s="780"/>
      <c r="BY43" s="780"/>
      <c r="BZ43" s="780"/>
      <c r="CA43" s="780"/>
      <c r="CB43" s="780"/>
      <c r="CC43" s="780"/>
      <c r="CD43" s="780"/>
      <c r="CE43" s="780"/>
      <c r="CF43" s="780"/>
      <c r="CG43" s="781"/>
      <c r="CH43" s="791"/>
      <c r="CI43" s="786"/>
      <c r="CJ43" s="786"/>
      <c r="CK43" s="786"/>
      <c r="CL43" s="792"/>
      <c r="CM43" s="791"/>
      <c r="CN43" s="786"/>
      <c r="CO43" s="786"/>
      <c r="CP43" s="786"/>
      <c r="CQ43" s="792"/>
      <c r="CR43" s="791"/>
      <c r="CS43" s="786"/>
      <c r="CT43" s="786"/>
      <c r="CU43" s="786"/>
      <c r="CV43" s="792"/>
      <c r="CW43" s="791"/>
      <c r="CX43" s="786"/>
      <c r="CY43" s="786"/>
      <c r="CZ43" s="786"/>
      <c r="DA43" s="792"/>
      <c r="DB43" s="791"/>
      <c r="DC43" s="786"/>
      <c r="DD43" s="786"/>
      <c r="DE43" s="786"/>
      <c r="DF43" s="792"/>
      <c r="DG43" s="791"/>
      <c r="DH43" s="786"/>
      <c r="DI43" s="786"/>
      <c r="DJ43" s="786"/>
      <c r="DK43" s="792"/>
      <c r="DL43" s="791"/>
      <c r="DM43" s="786"/>
      <c r="DN43" s="786"/>
      <c r="DO43" s="786"/>
      <c r="DP43" s="792"/>
      <c r="DQ43" s="791"/>
      <c r="DR43" s="786"/>
      <c r="DS43" s="786"/>
      <c r="DT43" s="786"/>
      <c r="DU43" s="792"/>
      <c r="DV43" s="779"/>
      <c r="DW43" s="780"/>
      <c r="DX43" s="780"/>
      <c r="DY43" s="780"/>
      <c r="DZ43" s="793"/>
      <c r="EA43" s="35"/>
    </row>
    <row r="44" spans="1:131" ht="26.25" customHeight="1" x14ac:dyDescent="0.15">
      <c r="A44" s="39">
        <v>17</v>
      </c>
      <c r="B44" s="779"/>
      <c r="C44" s="780"/>
      <c r="D44" s="780"/>
      <c r="E44" s="780"/>
      <c r="F44" s="780"/>
      <c r="G44" s="780"/>
      <c r="H44" s="780"/>
      <c r="I44" s="780"/>
      <c r="J44" s="780"/>
      <c r="K44" s="780"/>
      <c r="L44" s="780"/>
      <c r="M44" s="780"/>
      <c r="N44" s="780"/>
      <c r="O44" s="780"/>
      <c r="P44" s="781"/>
      <c r="Q44" s="782"/>
      <c r="R44" s="783"/>
      <c r="S44" s="783"/>
      <c r="T44" s="783"/>
      <c r="U44" s="783"/>
      <c r="V44" s="783"/>
      <c r="W44" s="783"/>
      <c r="X44" s="783"/>
      <c r="Y44" s="783"/>
      <c r="Z44" s="783"/>
      <c r="AA44" s="783"/>
      <c r="AB44" s="783"/>
      <c r="AC44" s="783"/>
      <c r="AD44" s="783"/>
      <c r="AE44" s="784"/>
      <c r="AF44" s="785"/>
      <c r="AG44" s="786"/>
      <c r="AH44" s="786"/>
      <c r="AI44" s="786"/>
      <c r="AJ44" s="787"/>
      <c r="AK44" s="788"/>
      <c r="AL44" s="783"/>
      <c r="AM44" s="783"/>
      <c r="AN44" s="783"/>
      <c r="AO44" s="783"/>
      <c r="AP44" s="783"/>
      <c r="AQ44" s="783"/>
      <c r="AR44" s="783"/>
      <c r="AS44" s="783"/>
      <c r="AT44" s="783"/>
      <c r="AU44" s="783"/>
      <c r="AV44" s="783"/>
      <c r="AW44" s="783"/>
      <c r="AX44" s="783"/>
      <c r="AY44" s="783"/>
      <c r="AZ44" s="827"/>
      <c r="BA44" s="827"/>
      <c r="BB44" s="827"/>
      <c r="BC44" s="827"/>
      <c r="BD44" s="827"/>
      <c r="BE44" s="789"/>
      <c r="BF44" s="789"/>
      <c r="BG44" s="789"/>
      <c r="BH44" s="789"/>
      <c r="BI44" s="790"/>
      <c r="BJ44" s="43"/>
      <c r="BK44" s="43"/>
      <c r="BL44" s="43"/>
      <c r="BM44" s="43"/>
      <c r="BN44" s="43"/>
      <c r="BO44" s="42"/>
      <c r="BP44" s="42"/>
      <c r="BQ44" s="39">
        <v>38</v>
      </c>
      <c r="BR44" s="59"/>
      <c r="BS44" s="779"/>
      <c r="BT44" s="780"/>
      <c r="BU44" s="780"/>
      <c r="BV44" s="780"/>
      <c r="BW44" s="780"/>
      <c r="BX44" s="780"/>
      <c r="BY44" s="780"/>
      <c r="BZ44" s="780"/>
      <c r="CA44" s="780"/>
      <c r="CB44" s="780"/>
      <c r="CC44" s="780"/>
      <c r="CD44" s="780"/>
      <c r="CE44" s="780"/>
      <c r="CF44" s="780"/>
      <c r="CG44" s="781"/>
      <c r="CH44" s="791"/>
      <c r="CI44" s="786"/>
      <c r="CJ44" s="786"/>
      <c r="CK44" s="786"/>
      <c r="CL44" s="792"/>
      <c r="CM44" s="791"/>
      <c r="CN44" s="786"/>
      <c r="CO44" s="786"/>
      <c r="CP44" s="786"/>
      <c r="CQ44" s="792"/>
      <c r="CR44" s="791"/>
      <c r="CS44" s="786"/>
      <c r="CT44" s="786"/>
      <c r="CU44" s="786"/>
      <c r="CV44" s="792"/>
      <c r="CW44" s="791"/>
      <c r="CX44" s="786"/>
      <c r="CY44" s="786"/>
      <c r="CZ44" s="786"/>
      <c r="DA44" s="792"/>
      <c r="DB44" s="791"/>
      <c r="DC44" s="786"/>
      <c r="DD44" s="786"/>
      <c r="DE44" s="786"/>
      <c r="DF44" s="792"/>
      <c r="DG44" s="791"/>
      <c r="DH44" s="786"/>
      <c r="DI44" s="786"/>
      <c r="DJ44" s="786"/>
      <c r="DK44" s="792"/>
      <c r="DL44" s="791"/>
      <c r="DM44" s="786"/>
      <c r="DN44" s="786"/>
      <c r="DO44" s="786"/>
      <c r="DP44" s="792"/>
      <c r="DQ44" s="791"/>
      <c r="DR44" s="786"/>
      <c r="DS44" s="786"/>
      <c r="DT44" s="786"/>
      <c r="DU44" s="792"/>
      <c r="DV44" s="779"/>
      <c r="DW44" s="780"/>
      <c r="DX44" s="780"/>
      <c r="DY44" s="780"/>
      <c r="DZ44" s="793"/>
      <c r="EA44" s="35"/>
    </row>
    <row r="45" spans="1:131" ht="26.25" customHeight="1" x14ac:dyDescent="0.15">
      <c r="A45" s="39">
        <v>18</v>
      </c>
      <c r="B45" s="779"/>
      <c r="C45" s="780"/>
      <c r="D45" s="780"/>
      <c r="E45" s="780"/>
      <c r="F45" s="780"/>
      <c r="G45" s="780"/>
      <c r="H45" s="780"/>
      <c r="I45" s="780"/>
      <c r="J45" s="780"/>
      <c r="K45" s="780"/>
      <c r="L45" s="780"/>
      <c r="M45" s="780"/>
      <c r="N45" s="780"/>
      <c r="O45" s="780"/>
      <c r="P45" s="781"/>
      <c r="Q45" s="782"/>
      <c r="R45" s="783"/>
      <c r="S45" s="783"/>
      <c r="T45" s="783"/>
      <c r="U45" s="783"/>
      <c r="V45" s="783"/>
      <c r="W45" s="783"/>
      <c r="X45" s="783"/>
      <c r="Y45" s="783"/>
      <c r="Z45" s="783"/>
      <c r="AA45" s="783"/>
      <c r="AB45" s="783"/>
      <c r="AC45" s="783"/>
      <c r="AD45" s="783"/>
      <c r="AE45" s="784"/>
      <c r="AF45" s="785"/>
      <c r="AG45" s="786"/>
      <c r="AH45" s="786"/>
      <c r="AI45" s="786"/>
      <c r="AJ45" s="787"/>
      <c r="AK45" s="788"/>
      <c r="AL45" s="783"/>
      <c r="AM45" s="783"/>
      <c r="AN45" s="783"/>
      <c r="AO45" s="783"/>
      <c r="AP45" s="783"/>
      <c r="AQ45" s="783"/>
      <c r="AR45" s="783"/>
      <c r="AS45" s="783"/>
      <c r="AT45" s="783"/>
      <c r="AU45" s="783"/>
      <c r="AV45" s="783"/>
      <c r="AW45" s="783"/>
      <c r="AX45" s="783"/>
      <c r="AY45" s="783"/>
      <c r="AZ45" s="827"/>
      <c r="BA45" s="827"/>
      <c r="BB45" s="827"/>
      <c r="BC45" s="827"/>
      <c r="BD45" s="827"/>
      <c r="BE45" s="789"/>
      <c r="BF45" s="789"/>
      <c r="BG45" s="789"/>
      <c r="BH45" s="789"/>
      <c r="BI45" s="790"/>
      <c r="BJ45" s="43"/>
      <c r="BK45" s="43"/>
      <c r="BL45" s="43"/>
      <c r="BM45" s="43"/>
      <c r="BN45" s="43"/>
      <c r="BO45" s="42"/>
      <c r="BP45" s="42"/>
      <c r="BQ45" s="39">
        <v>39</v>
      </c>
      <c r="BR45" s="59"/>
      <c r="BS45" s="779"/>
      <c r="BT45" s="780"/>
      <c r="BU45" s="780"/>
      <c r="BV45" s="780"/>
      <c r="BW45" s="780"/>
      <c r="BX45" s="780"/>
      <c r="BY45" s="780"/>
      <c r="BZ45" s="780"/>
      <c r="CA45" s="780"/>
      <c r="CB45" s="780"/>
      <c r="CC45" s="780"/>
      <c r="CD45" s="780"/>
      <c r="CE45" s="780"/>
      <c r="CF45" s="780"/>
      <c r="CG45" s="781"/>
      <c r="CH45" s="791"/>
      <c r="CI45" s="786"/>
      <c r="CJ45" s="786"/>
      <c r="CK45" s="786"/>
      <c r="CL45" s="792"/>
      <c r="CM45" s="791"/>
      <c r="CN45" s="786"/>
      <c r="CO45" s="786"/>
      <c r="CP45" s="786"/>
      <c r="CQ45" s="792"/>
      <c r="CR45" s="791"/>
      <c r="CS45" s="786"/>
      <c r="CT45" s="786"/>
      <c r="CU45" s="786"/>
      <c r="CV45" s="792"/>
      <c r="CW45" s="791"/>
      <c r="CX45" s="786"/>
      <c r="CY45" s="786"/>
      <c r="CZ45" s="786"/>
      <c r="DA45" s="792"/>
      <c r="DB45" s="791"/>
      <c r="DC45" s="786"/>
      <c r="DD45" s="786"/>
      <c r="DE45" s="786"/>
      <c r="DF45" s="792"/>
      <c r="DG45" s="791"/>
      <c r="DH45" s="786"/>
      <c r="DI45" s="786"/>
      <c r="DJ45" s="786"/>
      <c r="DK45" s="792"/>
      <c r="DL45" s="791"/>
      <c r="DM45" s="786"/>
      <c r="DN45" s="786"/>
      <c r="DO45" s="786"/>
      <c r="DP45" s="792"/>
      <c r="DQ45" s="791"/>
      <c r="DR45" s="786"/>
      <c r="DS45" s="786"/>
      <c r="DT45" s="786"/>
      <c r="DU45" s="792"/>
      <c r="DV45" s="779"/>
      <c r="DW45" s="780"/>
      <c r="DX45" s="780"/>
      <c r="DY45" s="780"/>
      <c r="DZ45" s="793"/>
      <c r="EA45" s="35"/>
    </row>
    <row r="46" spans="1:131" ht="26.25" customHeight="1" x14ac:dyDescent="0.15">
      <c r="A46" s="39">
        <v>19</v>
      </c>
      <c r="B46" s="779"/>
      <c r="C46" s="780"/>
      <c r="D46" s="780"/>
      <c r="E46" s="780"/>
      <c r="F46" s="780"/>
      <c r="G46" s="780"/>
      <c r="H46" s="780"/>
      <c r="I46" s="780"/>
      <c r="J46" s="780"/>
      <c r="K46" s="780"/>
      <c r="L46" s="780"/>
      <c r="M46" s="780"/>
      <c r="N46" s="780"/>
      <c r="O46" s="780"/>
      <c r="P46" s="781"/>
      <c r="Q46" s="782"/>
      <c r="R46" s="783"/>
      <c r="S46" s="783"/>
      <c r="T46" s="783"/>
      <c r="U46" s="783"/>
      <c r="V46" s="783"/>
      <c r="W46" s="783"/>
      <c r="X46" s="783"/>
      <c r="Y46" s="783"/>
      <c r="Z46" s="783"/>
      <c r="AA46" s="783"/>
      <c r="AB46" s="783"/>
      <c r="AC46" s="783"/>
      <c r="AD46" s="783"/>
      <c r="AE46" s="784"/>
      <c r="AF46" s="785"/>
      <c r="AG46" s="786"/>
      <c r="AH46" s="786"/>
      <c r="AI46" s="786"/>
      <c r="AJ46" s="787"/>
      <c r="AK46" s="788"/>
      <c r="AL46" s="783"/>
      <c r="AM46" s="783"/>
      <c r="AN46" s="783"/>
      <c r="AO46" s="783"/>
      <c r="AP46" s="783"/>
      <c r="AQ46" s="783"/>
      <c r="AR46" s="783"/>
      <c r="AS46" s="783"/>
      <c r="AT46" s="783"/>
      <c r="AU46" s="783"/>
      <c r="AV46" s="783"/>
      <c r="AW46" s="783"/>
      <c r="AX46" s="783"/>
      <c r="AY46" s="783"/>
      <c r="AZ46" s="827"/>
      <c r="BA46" s="827"/>
      <c r="BB46" s="827"/>
      <c r="BC46" s="827"/>
      <c r="BD46" s="827"/>
      <c r="BE46" s="789"/>
      <c r="BF46" s="789"/>
      <c r="BG46" s="789"/>
      <c r="BH46" s="789"/>
      <c r="BI46" s="790"/>
      <c r="BJ46" s="43"/>
      <c r="BK46" s="43"/>
      <c r="BL46" s="43"/>
      <c r="BM46" s="43"/>
      <c r="BN46" s="43"/>
      <c r="BO46" s="42"/>
      <c r="BP46" s="42"/>
      <c r="BQ46" s="39">
        <v>40</v>
      </c>
      <c r="BR46" s="59"/>
      <c r="BS46" s="779"/>
      <c r="BT46" s="780"/>
      <c r="BU46" s="780"/>
      <c r="BV46" s="780"/>
      <c r="BW46" s="780"/>
      <c r="BX46" s="780"/>
      <c r="BY46" s="780"/>
      <c r="BZ46" s="780"/>
      <c r="CA46" s="780"/>
      <c r="CB46" s="780"/>
      <c r="CC46" s="780"/>
      <c r="CD46" s="780"/>
      <c r="CE46" s="780"/>
      <c r="CF46" s="780"/>
      <c r="CG46" s="781"/>
      <c r="CH46" s="791"/>
      <c r="CI46" s="786"/>
      <c r="CJ46" s="786"/>
      <c r="CK46" s="786"/>
      <c r="CL46" s="792"/>
      <c r="CM46" s="791"/>
      <c r="CN46" s="786"/>
      <c r="CO46" s="786"/>
      <c r="CP46" s="786"/>
      <c r="CQ46" s="792"/>
      <c r="CR46" s="791"/>
      <c r="CS46" s="786"/>
      <c r="CT46" s="786"/>
      <c r="CU46" s="786"/>
      <c r="CV46" s="792"/>
      <c r="CW46" s="791"/>
      <c r="CX46" s="786"/>
      <c r="CY46" s="786"/>
      <c r="CZ46" s="786"/>
      <c r="DA46" s="792"/>
      <c r="DB46" s="791"/>
      <c r="DC46" s="786"/>
      <c r="DD46" s="786"/>
      <c r="DE46" s="786"/>
      <c r="DF46" s="792"/>
      <c r="DG46" s="791"/>
      <c r="DH46" s="786"/>
      <c r="DI46" s="786"/>
      <c r="DJ46" s="786"/>
      <c r="DK46" s="792"/>
      <c r="DL46" s="791"/>
      <c r="DM46" s="786"/>
      <c r="DN46" s="786"/>
      <c r="DO46" s="786"/>
      <c r="DP46" s="792"/>
      <c r="DQ46" s="791"/>
      <c r="DR46" s="786"/>
      <c r="DS46" s="786"/>
      <c r="DT46" s="786"/>
      <c r="DU46" s="792"/>
      <c r="DV46" s="779"/>
      <c r="DW46" s="780"/>
      <c r="DX46" s="780"/>
      <c r="DY46" s="780"/>
      <c r="DZ46" s="793"/>
      <c r="EA46" s="35"/>
    </row>
    <row r="47" spans="1:131" ht="26.25" customHeight="1" x14ac:dyDescent="0.15">
      <c r="A47" s="39">
        <v>20</v>
      </c>
      <c r="B47" s="779"/>
      <c r="C47" s="780"/>
      <c r="D47" s="780"/>
      <c r="E47" s="780"/>
      <c r="F47" s="780"/>
      <c r="G47" s="780"/>
      <c r="H47" s="780"/>
      <c r="I47" s="780"/>
      <c r="J47" s="780"/>
      <c r="K47" s="780"/>
      <c r="L47" s="780"/>
      <c r="M47" s="780"/>
      <c r="N47" s="780"/>
      <c r="O47" s="780"/>
      <c r="P47" s="781"/>
      <c r="Q47" s="782"/>
      <c r="R47" s="783"/>
      <c r="S47" s="783"/>
      <c r="T47" s="783"/>
      <c r="U47" s="783"/>
      <c r="V47" s="783"/>
      <c r="W47" s="783"/>
      <c r="X47" s="783"/>
      <c r="Y47" s="783"/>
      <c r="Z47" s="783"/>
      <c r="AA47" s="783"/>
      <c r="AB47" s="783"/>
      <c r="AC47" s="783"/>
      <c r="AD47" s="783"/>
      <c r="AE47" s="784"/>
      <c r="AF47" s="785"/>
      <c r="AG47" s="786"/>
      <c r="AH47" s="786"/>
      <c r="AI47" s="786"/>
      <c r="AJ47" s="787"/>
      <c r="AK47" s="788"/>
      <c r="AL47" s="783"/>
      <c r="AM47" s="783"/>
      <c r="AN47" s="783"/>
      <c r="AO47" s="783"/>
      <c r="AP47" s="783"/>
      <c r="AQ47" s="783"/>
      <c r="AR47" s="783"/>
      <c r="AS47" s="783"/>
      <c r="AT47" s="783"/>
      <c r="AU47" s="783"/>
      <c r="AV47" s="783"/>
      <c r="AW47" s="783"/>
      <c r="AX47" s="783"/>
      <c r="AY47" s="783"/>
      <c r="AZ47" s="827"/>
      <c r="BA47" s="827"/>
      <c r="BB47" s="827"/>
      <c r="BC47" s="827"/>
      <c r="BD47" s="827"/>
      <c r="BE47" s="789"/>
      <c r="BF47" s="789"/>
      <c r="BG47" s="789"/>
      <c r="BH47" s="789"/>
      <c r="BI47" s="790"/>
      <c r="BJ47" s="43"/>
      <c r="BK47" s="43"/>
      <c r="BL47" s="43"/>
      <c r="BM47" s="43"/>
      <c r="BN47" s="43"/>
      <c r="BO47" s="42"/>
      <c r="BP47" s="42"/>
      <c r="BQ47" s="39">
        <v>41</v>
      </c>
      <c r="BR47" s="59"/>
      <c r="BS47" s="779"/>
      <c r="BT47" s="780"/>
      <c r="BU47" s="780"/>
      <c r="BV47" s="780"/>
      <c r="BW47" s="780"/>
      <c r="BX47" s="780"/>
      <c r="BY47" s="780"/>
      <c r="BZ47" s="780"/>
      <c r="CA47" s="780"/>
      <c r="CB47" s="780"/>
      <c r="CC47" s="780"/>
      <c r="CD47" s="780"/>
      <c r="CE47" s="780"/>
      <c r="CF47" s="780"/>
      <c r="CG47" s="781"/>
      <c r="CH47" s="791"/>
      <c r="CI47" s="786"/>
      <c r="CJ47" s="786"/>
      <c r="CK47" s="786"/>
      <c r="CL47" s="792"/>
      <c r="CM47" s="791"/>
      <c r="CN47" s="786"/>
      <c r="CO47" s="786"/>
      <c r="CP47" s="786"/>
      <c r="CQ47" s="792"/>
      <c r="CR47" s="791"/>
      <c r="CS47" s="786"/>
      <c r="CT47" s="786"/>
      <c r="CU47" s="786"/>
      <c r="CV47" s="792"/>
      <c r="CW47" s="791"/>
      <c r="CX47" s="786"/>
      <c r="CY47" s="786"/>
      <c r="CZ47" s="786"/>
      <c r="DA47" s="792"/>
      <c r="DB47" s="791"/>
      <c r="DC47" s="786"/>
      <c r="DD47" s="786"/>
      <c r="DE47" s="786"/>
      <c r="DF47" s="792"/>
      <c r="DG47" s="791"/>
      <c r="DH47" s="786"/>
      <c r="DI47" s="786"/>
      <c r="DJ47" s="786"/>
      <c r="DK47" s="792"/>
      <c r="DL47" s="791"/>
      <c r="DM47" s="786"/>
      <c r="DN47" s="786"/>
      <c r="DO47" s="786"/>
      <c r="DP47" s="792"/>
      <c r="DQ47" s="791"/>
      <c r="DR47" s="786"/>
      <c r="DS47" s="786"/>
      <c r="DT47" s="786"/>
      <c r="DU47" s="792"/>
      <c r="DV47" s="779"/>
      <c r="DW47" s="780"/>
      <c r="DX47" s="780"/>
      <c r="DY47" s="780"/>
      <c r="DZ47" s="793"/>
      <c r="EA47" s="35"/>
    </row>
    <row r="48" spans="1:131" ht="26.25" customHeight="1" x14ac:dyDescent="0.15">
      <c r="A48" s="39">
        <v>21</v>
      </c>
      <c r="B48" s="779"/>
      <c r="C48" s="780"/>
      <c r="D48" s="780"/>
      <c r="E48" s="780"/>
      <c r="F48" s="780"/>
      <c r="G48" s="780"/>
      <c r="H48" s="780"/>
      <c r="I48" s="780"/>
      <c r="J48" s="780"/>
      <c r="K48" s="780"/>
      <c r="L48" s="780"/>
      <c r="M48" s="780"/>
      <c r="N48" s="780"/>
      <c r="O48" s="780"/>
      <c r="P48" s="781"/>
      <c r="Q48" s="782"/>
      <c r="R48" s="783"/>
      <c r="S48" s="783"/>
      <c r="T48" s="783"/>
      <c r="U48" s="783"/>
      <c r="V48" s="783"/>
      <c r="W48" s="783"/>
      <c r="X48" s="783"/>
      <c r="Y48" s="783"/>
      <c r="Z48" s="783"/>
      <c r="AA48" s="783"/>
      <c r="AB48" s="783"/>
      <c r="AC48" s="783"/>
      <c r="AD48" s="783"/>
      <c r="AE48" s="784"/>
      <c r="AF48" s="785"/>
      <c r="AG48" s="786"/>
      <c r="AH48" s="786"/>
      <c r="AI48" s="786"/>
      <c r="AJ48" s="787"/>
      <c r="AK48" s="788"/>
      <c r="AL48" s="783"/>
      <c r="AM48" s="783"/>
      <c r="AN48" s="783"/>
      <c r="AO48" s="783"/>
      <c r="AP48" s="783"/>
      <c r="AQ48" s="783"/>
      <c r="AR48" s="783"/>
      <c r="AS48" s="783"/>
      <c r="AT48" s="783"/>
      <c r="AU48" s="783"/>
      <c r="AV48" s="783"/>
      <c r="AW48" s="783"/>
      <c r="AX48" s="783"/>
      <c r="AY48" s="783"/>
      <c r="AZ48" s="827"/>
      <c r="BA48" s="827"/>
      <c r="BB48" s="827"/>
      <c r="BC48" s="827"/>
      <c r="BD48" s="827"/>
      <c r="BE48" s="789"/>
      <c r="BF48" s="789"/>
      <c r="BG48" s="789"/>
      <c r="BH48" s="789"/>
      <c r="BI48" s="790"/>
      <c r="BJ48" s="43"/>
      <c r="BK48" s="43"/>
      <c r="BL48" s="43"/>
      <c r="BM48" s="43"/>
      <c r="BN48" s="43"/>
      <c r="BO48" s="42"/>
      <c r="BP48" s="42"/>
      <c r="BQ48" s="39">
        <v>42</v>
      </c>
      <c r="BR48" s="59"/>
      <c r="BS48" s="779"/>
      <c r="BT48" s="780"/>
      <c r="BU48" s="780"/>
      <c r="BV48" s="780"/>
      <c r="BW48" s="780"/>
      <c r="BX48" s="780"/>
      <c r="BY48" s="780"/>
      <c r="BZ48" s="780"/>
      <c r="CA48" s="780"/>
      <c r="CB48" s="780"/>
      <c r="CC48" s="780"/>
      <c r="CD48" s="780"/>
      <c r="CE48" s="780"/>
      <c r="CF48" s="780"/>
      <c r="CG48" s="781"/>
      <c r="CH48" s="791"/>
      <c r="CI48" s="786"/>
      <c r="CJ48" s="786"/>
      <c r="CK48" s="786"/>
      <c r="CL48" s="792"/>
      <c r="CM48" s="791"/>
      <c r="CN48" s="786"/>
      <c r="CO48" s="786"/>
      <c r="CP48" s="786"/>
      <c r="CQ48" s="792"/>
      <c r="CR48" s="791"/>
      <c r="CS48" s="786"/>
      <c r="CT48" s="786"/>
      <c r="CU48" s="786"/>
      <c r="CV48" s="792"/>
      <c r="CW48" s="791"/>
      <c r="CX48" s="786"/>
      <c r="CY48" s="786"/>
      <c r="CZ48" s="786"/>
      <c r="DA48" s="792"/>
      <c r="DB48" s="791"/>
      <c r="DC48" s="786"/>
      <c r="DD48" s="786"/>
      <c r="DE48" s="786"/>
      <c r="DF48" s="792"/>
      <c r="DG48" s="791"/>
      <c r="DH48" s="786"/>
      <c r="DI48" s="786"/>
      <c r="DJ48" s="786"/>
      <c r="DK48" s="792"/>
      <c r="DL48" s="791"/>
      <c r="DM48" s="786"/>
      <c r="DN48" s="786"/>
      <c r="DO48" s="786"/>
      <c r="DP48" s="792"/>
      <c r="DQ48" s="791"/>
      <c r="DR48" s="786"/>
      <c r="DS48" s="786"/>
      <c r="DT48" s="786"/>
      <c r="DU48" s="792"/>
      <c r="DV48" s="779"/>
      <c r="DW48" s="780"/>
      <c r="DX48" s="780"/>
      <c r="DY48" s="780"/>
      <c r="DZ48" s="793"/>
      <c r="EA48" s="35"/>
    </row>
    <row r="49" spans="1:131" ht="26.25" customHeight="1" x14ac:dyDescent="0.15">
      <c r="A49" s="39">
        <v>22</v>
      </c>
      <c r="B49" s="779"/>
      <c r="C49" s="780"/>
      <c r="D49" s="780"/>
      <c r="E49" s="780"/>
      <c r="F49" s="780"/>
      <c r="G49" s="780"/>
      <c r="H49" s="780"/>
      <c r="I49" s="780"/>
      <c r="J49" s="780"/>
      <c r="K49" s="780"/>
      <c r="L49" s="780"/>
      <c r="M49" s="780"/>
      <c r="N49" s="780"/>
      <c r="O49" s="780"/>
      <c r="P49" s="781"/>
      <c r="Q49" s="782"/>
      <c r="R49" s="783"/>
      <c r="S49" s="783"/>
      <c r="T49" s="783"/>
      <c r="U49" s="783"/>
      <c r="V49" s="783"/>
      <c r="W49" s="783"/>
      <c r="X49" s="783"/>
      <c r="Y49" s="783"/>
      <c r="Z49" s="783"/>
      <c r="AA49" s="783"/>
      <c r="AB49" s="783"/>
      <c r="AC49" s="783"/>
      <c r="AD49" s="783"/>
      <c r="AE49" s="784"/>
      <c r="AF49" s="785"/>
      <c r="AG49" s="786"/>
      <c r="AH49" s="786"/>
      <c r="AI49" s="786"/>
      <c r="AJ49" s="787"/>
      <c r="AK49" s="788"/>
      <c r="AL49" s="783"/>
      <c r="AM49" s="783"/>
      <c r="AN49" s="783"/>
      <c r="AO49" s="783"/>
      <c r="AP49" s="783"/>
      <c r="AQ49" s="783"/>
      <c r="AR49" s="783"/>
      <c r="AS49" s="783"/>
      <c r="AT49" s="783"/>
      <c r="AU49" s="783"/>
      <c r="AV49" s="783"/>
      <c r="AW49" s="783"/>
      <c r="AX49" s="783"/>
      <c r="AY49" s="783"/>
      <c r="AZ49" s="827"/>
      <c r="BA49" s="827"/>
      <c r="BB49" s="827"/>
      <c r="BC49" s="827"/>
      <c r="BD49" s="827"/>
      <c r="BE49" s="789"/>
      <c r="BF49" s="789"/>
      <c r="BG49" s="789"/>
      <c r="BH49" s="789"/>
      <c r="BI49" s="790"/>
      <c r="BJ49" s="43"/>
      <c r="BK49" s="43"/>
      <c r="BL49" s="43"/>
      <c r="BM49" s="43"/>
      <c r="BN49" s="43"/>
      <c r="BO49" s="42"/>
      <c r="BP49" s="42"/>
      <c r="BQ49" s="39">
        <v>43</v>
      </c>
      <c r="BR49" s="59"/>
      <c r="BS49" s="779"/>
      <c r="BT49" s="780"/>
      <c r="BU49" s="780"/>
      <c r="BV49" s="780"/>
      <c r="BW49" s="780"/>
      <c r="BX49" s="780"/>
      <c r="BY49" s="780"/>
      <c r="BZ49" s="780"/>
      <c r="CA49" s="780"/>
      <c r="CB49" s="780"/>
      <c r="CC49" s="780"/>
      <c r="CD49" s="780"/>
      <c r="CE49" s="780"/>
      <c r="CF49" s="780"/>
      <c r="CG49" s="781"/>
      <c r="CH49" s="791"/>
      <c r="CI49" s="786"/>
      <c r="CJ49" s="786"/>
      <c r="CK49" s="786"/>
      <c r="CL49" s="792"/>
      <c r="CM49" s="791"/>
      <c r="CN49" s="786"/>
      <c r="CO49" s="786"/>
      <c r="CP49" s="786"/>
      <c r="CQ49" s="792"/>
      <c r="CR49" s="791"/>
      <c r="CS49" s="786"/>
      <c r="CT49" s="786"/>
      <c r="CU49" s="786"/>
      <c r="CV49" s="792"/>
      <c r="CW49" s="791"/>
      <c r="CX49" s="786"/>
      <c r="CY49" s="786"/>
      <c r="CZ49" s="786"/>
      <c r="DA49" s="792"/>
      <c r="DB49" s="791"/>
      <c r="DC49" s="786"/>
      <c r="DD49" s="786"/>
      <c r="DE49" s="786"/>
      <c r="DF49" s="792"/>
      <c r="DG49" s="791"/>
      <c r="DH49" s="786"/>
      <c r="DI49" s="786"/>
      <c r="DJ49" s="786"/>
      <c r="DK49" s="792"/>
      <c r="DL49" s="791"/>
      <c r="DM49" s="786"/>
      <c r="DN49" s="786"/>
      <c r="DO49" s="786"/>
      <c r="DP49" s="792"/>
      <c r="DQ49" s="791"/>
      <c r="DR49" s="786"/>
      <c r="DS49" s="786"/>
      <c r="DT49" s="786"/>
      <c r="DU49" s="792"/>
      <c r="DV49" s="779"/>
      <c r="DW49" s="780"/>
      <c r="DX49" s="780"/>
      <c r="DY49" s="780"/>
      <c r="DZ49" s="793"/>
      <c r="EA49" s="35"/>
    </row>
    <row r="50" spans="1:131" ht="26.25" customHeight="1" x14ac:dyDescent="0.15">
      <c r="A50" s="39">
        <v>23</v>
      </c>
      <c r="B50" s="779"/>
      <c r="C50" s="780"/>
      <c r="D50" s="780"/>
      <c r="E50" s="780"/>
      <c r="F50" s="780"/>
      <c r="G50" s="780"/>
      <c r="H50" s="780"/>
      <c r="I50" s="780"/>
      <c r="J50" s="780"/>
      <c r="K50" s="780"/>
      <c r="L50" s="780"/>
      <c r="M50" s="780"/>
      <c r="N50" s="780"/>
      <c r="O50" s="780"/>
      <c r="P50" s="781"/>
      <c r="Q50" s="828"/>
      <c r="R50" s="829"/>
      <c r="S50" s="829"/>
      <c r="T50" s="829"/>
      <c r="U50" s="829"/>
      <c r="V50" s="829"/>
      <c r="W50" s="829"/>
      <c r="X50" s="829"/>
      <c r="Y50" s="829"/>
      <c r="Z50" s="829"/>
      <c r="AA50" s="829"/>
      <c r="AB50" s="829"/>
      <c r="AC50" s="829"/>
      <c r="AD50" s="829"/>
      <c r="AE50" s="830"/>
      <c r="AF50" s="785"/>
      <c r="AG50" s="786"/>
      <c r="AH50" s="786"/>
      <c r="AI50" s="786"/>
      <c r="AJ50" s="787"/>
      <c r="AK50" s="831"/>
      <c r="AL50" s="829"/>
      <c r="AM50" s="829"/>
      <c r="AN50" s="829"/>
      <c r="AO50" s="829"/>
      <c r="AP50" s="829"/>
      <c r="AQ50" s="829"/>
      <c r="AR50" s="829"/>
      <c r="AS50" s="829"/>
      <c r="AT50" s="829"/>
      <c r="AU50" s="829"/>
      <c r="AV50" s="829"/>
      <c r="AW50" s="829"/>
      <c r="AX50" s="829"/>
      <c r="AY50" s="829"/>
      <c r="AZ50" s="832"/>
      <c r="BA50" s="832"/>
      <c r="BB50" s="832"/>
      <c r="BC50" s="832"/>
      <c r="BD50" s="832"/>
      <c r="BE50" s="789"/>
      <c r="BF50" s="789"/>
      <c r="BG50" s="789"/>
      <c r="BH50" s="789"/>
      <c r="BI50" s="790"/>
      <c r="BJ50" s="43"/>
      <c r="BK50" s="43"/>
      <c r="BL50" s="43"/>
      <c r="BM50" s="43"/>
      <c r="BN50" s="43"/>
      <c r="BO50" s="42"/>
      <c r="BP50" s="42"/>
      <c r="BQ50" s="39">
        <v>44</v>
      </c>
      <c r="BR50" s="59"/>
      <c r="BS50" s="779"/>
      <c r="BT50" s="780"/>
      <c r="BU50" s="780"/>
      <c r="BV50" s="780"/>
      <c r="BW50" s="780"/>
      <c r="BX50" s="780"/>
      <c r="BY50" s="780"/>
      <c r="BZ50" s="780"/>
      <c r="CA50" s="780"/>
      <c r="CB50" s="780"/>
      <c r="CC50" s="780"/>
      <c r="CD50" s="780"/>
      <c r="CE50" s="780"/>
      <c r="CF50" s="780"/>
      <c r="CG50" s="781"/>
      <c r="CH50" s="791"/>
      <c r="CI50" s="786"/>
      <c r="CJ50" s="786"/>
      <c r="CK50" s="786"/>
      <c r="CL50" s="792"/>
      <c r="CM50" s="791"/>
      <c r="CN50" s="786"/>
      <c r="CO50" s="786"/>
      <c r="CP50" s="786"/>
      <c r="CQ50" s="792"/>
      <c r="CR50" s="791"/>
      <c r="CS50" s="786"/>
      <c r="CT50" s="786"/>
      <c r="CU50" s="786"/>
      <c r="CV50" s="792"/>
      <c r="CW50" s="791"/>
      <c r="CX50" s="786"/>
      <c r="CY50" s="786"/>
      <c r="CZ50" s="786"/>
      <c r="DA50" s="792"/>
      <c r="DB50" s="791"/>
      <c r="DC50" s="786"/>
      <c r="DD50" s="786"/>
      <c r="DE50" s="786"/>
      <c r="DF50" s="792"/>
      <c r="DG50" s="791"/>
      <c r="DH50" s="786"/>
      <c r="DI50" s="786"/>
      <c r="DJ50" s="786"/>
      <c r="DK50" s="792"/>
      <c r="DL50" s="791"/>
      <c r="DM50" s="786"/>
      <c r="DN50" s="786"/>
      <c r="DO50" s="786"/>
      <c r="DP50" s="792"/>
      <c r="DQ50" s="791"/>
      <c r="DR50" s="786"/>
      <c r="DS50" s="786"/>
      <c r="DT50" s="786"/>
      <c r="DU50" s="792"/>
      <c r="DV50" s="779"/>
      <c r="DW50" s="780"/>
      <c r="DX50" s="780"/>
      <c r="DY50" s="780"/>
      <c r="DZ50" s="793"/>
      <c r="EA50" s="35"/>
    </row>
    <row r="51" spans="1:131" ht="26.25" customHeight="1" x14ac:dyDescent="0.15">
      <c r="A51" s="39">
        <v>24</v>
      </c>
      <c r="B51" s="779"/>
      <c r="C51" s="780"/>
      <c r="D51" s="780"/>
      <c r="E51" s="780"/>
      <c r="F51" s="780"/>
      <c r="G51" s="780"/>
      <c r="H51" s="780"/>
      <c r="I51" s="780"/>
      <c r="J51" s="780"/>
      <c r="K51" s="780"/>
      <c r="L51" s="780"/>
      <c r="M51" s="780"/>
      <c r="N51" s="780"/>
      <c r="O51" s="780"/>
      <c r="P51" s="781"/>
      <c r="Q51" s="828"/>
      <c r="R51" s="829"/>
      <c r="S51" s="829"/>
      <c r="T51" s="829"/>
      <c r="U51" s="829"/>
      <c r="V51" s="829"/>
      <c r="W51" s="829"/>
      <c r="X51" s="829"/>
      <c r="Y51" s="829"/>
      <c r="Z51" s="829"/>
      <c r="AA51" s="829"/>
      <c r="AB51" s="829"/>
      <c r="AC51" s="829"/>
      <c r="AD51" s="829"/>
      <c r="AE51" s="830"/>
      <c r="AF51" s="785"/>
      <c r="AG51" s="786"/>
      <c r="AH51" s="786"/>
      <c r="AI51" s="786"/>
      <c r="AJ51" s="787"/>
      <c r="AK51" s="831"/>
      <c r="AL51" s="829"/>
      <c r="AM51" s="829"/>
      <c r="AN51" s="829"/>
      <c r="AO51" s="829"/>
      <c r="AP51" s="829"/>
      <c r="AQ51" s="829"/>
      <c r="AR51" s="829"/>
      <c r="AS51" s="829"/>
      <c r="AT51" s="829"/>
      <c r="AU51" s="829"/>
      <c r="AV51" s="829"/>
      <c r="AW51" s="829"/>
      <c r="AX51" s="829"/>
      <c r="AY51" s="829"/>
      <c r="AZ51" s="832"/>
      <c r="BA51" s="832"/>
      <c r="BB51" s="832"/>
      <c r="BC51" s="832"/>
      <c r="BD51" s="832"/>
      <c r="BE51" s="789"/>
      <c r="BF51" s="789"/>
      <c r="BG51" s="789"/>
      <c r="BH51" s="789"/>
      <c r="BI51" s="790"/>
      <c r="BJ51" s="43"/>
      <c r="BK51" s="43"/>
      <c r="BL51" s="43"/>
      <c r="BM51" s="43"/>
      <c r="BN51" s="43"/>
      <c r="BO51" s="42"/>
      <c r="BP51" s="42"/>
      <c r="BQ51" s="39">
        <v>45</v>
      </c>
      <c r="BR51" s="59"/>
      <c r="BS51" s="779"/>
      <c r="BT51" s="780"/>
      <c r="BU51" s="780"/>
      <c r="BV51" s="780"/>
      <c r="BW51" s="780"/>
      <c r="BX51" s="780"/>
      <c r="BY51" s="780"/>
      <c r="BZ51" s="780"/>
      <c r="CA51" s="780"/>
      <c r="CB51" s="780"/>
      <c r="CC51" s="780"/>
      <c r="CD51" s="780"/>
      <c r="CE51" s="780"/>
      <c r="CF51" s="780"/>
      <c r="CG51" s="781"/>
      <c r="CH51" s="791"/>
      <c r="CI51" s="786"/>
      <c r="CJ51" s="786"/>
      <c r="CK51" s="786"/>
      <c r="CL51" s="792"/>
      <c r="CM51" s="791"/>
      <c r="CN51" s="786"/>
      <c r="CO51" s="786"/>
      <c r="CP51" s="786"/>
      <c r="CQ51" s="792"/>
      <c r="CR51" s="791"/>
      <c r="CS51" s="786"/>
      <c r="CT51" s="786"/>
      <c r="CU51" s="786"/>
      <c r="CV51" s="792"/>
      <c r="CW51" s="791"/>
      <c r="CX51" s="786"/>
      <c r="CY51" s="786"/>
      <c r="CZ51" s="786"/>
      <c r="DA51" s="792"/>
      <c r="DB51" s="791"/>
      <c r="DC51" s="786"/>
      <c r="DD51" s="786"/>
      <c r="DE51" s="786"/>
      <c r="DF51" s="792"/>
      <c r="DG51" s="791"/>
      <c r="DH51" s="786"/>
      <c r="DI51" s="786"/>
      <c r="DJ51" s="786"/>
      <c r="DK51" s="792"/>
      <c r="DL51" s="791"/>
      <c r="DM51" s="786"/>
      <c r="DN51" s="786"/>
      <c r="DO51" s="786"/>
      <c r="DP51" s="792"/>
      <c r="DQ51" s="791"/>
      <c r="DR51" s="786"/>
      <c r="DS51" s="786"/>
      <c r="DT51" s="786"/>
      <c r="DU51" s="792"/>
      <c r="DV51" s="779"/>
      <c r="DW51" s="780"/>
      <c r="DX51" s="780"/>
      <c r="DY51" s="780"/>
      <c r="DZ51" s="793"/>
      <c r="EA51" s="35"/>
    </row>
    <row r="52" spans="1:131" ht="26.25" customHeight="1" x14ac:dyDescent="0.15">
      <c r="A52" s="39">
        <v>25</v>
      </c>
      <c r="B52" s="779"/>
      <c r="C52" s="780"/>
      <c r="D52" s="780"/>
      <c r="E52" s="780"/>
      <c r="F52" s="780"/>
      <c r="G52" s="780"/>
      <c r="H52" s="780"/>
      <c r="I52" s="780"/>
      <c r="J52" s="780"/>
      <c r="K52" s="780"/>
      <c r="L52" s="780"/>
      <c r="M52" s="780"/>
      <c r="N52" s="780"/>
      <c r="O52" s="780"/>
      <c r="P52" s="781"/>
      <c r="Q52" s="828"/>
      <c r="R52" s="829"/>
      <c r="S52" s="829"/>
      <c r="T52" s="829"/>
      <c r="U52" s="829"/>
      <c r="V52" s="829"/>
      <c r="W52" s="829"/>
      <c r="X52" s="829"/>
      <c r="Y52" s="829"/>
      <c r="Z52" s="829"/>
      <c r="AA52" s="829"/>
      <c r="AB52" s="829"/>
      <c r="AC52" s="829"/>
      <c r="AD52" s="829"/>
      <c r="AE52" s="830"/>
      <c r="AF52" s="785"/>
      <c r="AG52" s="786"/>
      <c r="AH52" s="786"/>
      <c r="AI52" s="786"/>
      <c r="AJ52" s="787"/>
      <c r="AK52" s="831"/>
      <c r="AL52" s="829"/>
      <c r="AM52" s="829"/>
      <c r="AN52" s="829"/>
      <c r="AO52" s="829"/>
      <c r="AP52" s="829"/>
      <c r="AQ52" s="829"/>
      <c r="AR52" s="829"/>
      <c r="AS52" s="829"/>
      <c r="AT52" s="829"/>
      <c r="AU52" s="829"/>
      <c r="AV52" s="829"/>
      <c r="AW52" s="829"/>
      <c r="AX52" s="829"/>
      <c r="AY52" s="829"/>
      <c r="AZ52" s="832"/>
      <c r="BA52" s="832"/>
      <c r="BB52" s="832"/>
      <c r="BC52" s="832"/>
      <c r="BD52" s="832"/>
      <c r="BE52" s="789"/>
      <c r="BF52" s="789"/>
      <c r="BG52" s="789"/>
      <c r="BH52" s="789"/>
      <c r="BI52" s="790"/>
      <c r="BJ52" s="43"/>
      <c r="BK52" s="43"/>
      <c r="BL52" s="43"/>
      <c r="BM52" s="43"/>
      <c r="BN52" s="43"/>
      <c r="BO52" s="42"/>
      <c r="BP52" s="42"/>
      <c r="BQ52" s="39">
        <v>46</v>
      </c>
      <c r="BR52" s="59"/>
      <c r="BS52" s="779"/>
      <c r="BT52" s="780"/>
      <c r="BU52" s="780"/>
      <c r="BV52" s="780"/>
      <c r="BW52" s="780"/>
      <c r="BX52" s="780"/>
      <c r="BY52" s="780"/>
      <c r="BZ52" s="780"/>
      <c r="CA52" s="780"/>
      <c r="CB52" s="780"/>
      <c r="CC52" s="780"/>
      <c r="CD52" s="780"/>
      <c r="CE52" s="780"/>
      <c r="CF52" s="780"/>
      <c r="CG52" s="781"/>
      <c r="CH52" s="791"/>
      <c r="CI52" s="786"/>
      <c r="CJ52" s="786"/>
      <c r="CK52" s="786"/>
      <c r="CL52" s="792"/>
      <c r="CM52" s="791"/>
      <c r="CN52" s="786"/>
      <c r="CO52" s="786"/>
      <c r="CP52" s="786"/>
      <c r="CQ52" s="792"/>
      <c r="CR52" s="791"/>
      <c r="CS52" s="786"/>
      <c r="CT52" s="786"/>
      <c r="CU52" s="786"/>
      <c r="CV52" s="792"/>
      <c r="CW52" s="791"/>
      <c r="CX52" s="786"/>
      <c r="CY52" s="786"/>
      <c r="CZ52" s="786"/>
      <c r="DA52" s="792"/>
      <c r="DB52" s="791"/>
      <c r="DC52" s="786"/>
      <c r="DD52" s="786"/>
      <c r="DE52" s="786"/>
      <c r="DF52" s="792"/>
      <c r="DG52" s="791"/>
      <c r="DH52" s="786"/>
      <c r="DI52" s="786"/>
      <c r="DJ52" s="786"/>
      <c r="DK52" s="792"/>
      <c r="DL52" s="791"/>
      <c r="DM52" s="786"/>
      <c r="DN52" s="786"/>
      <c r="DO52" s="786"/>
      <c r="DP52" s="792"/>
      <c r="DQ52" s="791"/>
      <c r="DR52" s="786"/>
      <c r="DS52" s="786"/>
      <c r="DT52" s="786"/>
      <c r="DU52" s="792"/>
      <c r="DV52" s="779"/>
      <c r="DW52" s="780"/>
      <c r="DX52" s="780"/>
      <c r="DY52" s="780"/>
      <c r="DZ52" s="793"/>
      <c r="EA52" s="35"/>
    </row>
    <row r="53" spans="1:131" ht="26.25" customHeight="1" x14ac:dyDescent="0.15">
      <c r="A53" s="39">
        <v>26</v>
      </c>
      <c r="B53" s="779"/>
      <c r="C53" s="780"/>
      <c r="D53" s="780"/>
      <c r="E53" s="780"/>
      <c r="F53" s="780"/>
      <c r="G53" s="780"/>
      <c r="H53" s="780"/>
      <c r="I53" s="780"/>
      <c r="J53" s="780"/>
      <c r="K53" s="780"/>
      <c r="L53" s="780"/>
      <c r="M53" s="780"/>
      <c r="N53" s="780"/>
      <c r="O53" s="780"/>
      <c r="P53" s="781"/>
      <c r="Q53" s="828"/>
      <c r="R53" s="829"/>
      <c r="S53" s="829"/>
      <c r="T53" s="829"/>
      <c r="U53" s="829"/>
      <c r="V53" s="829"/>
      <c r="W53" s="829"/>
      <c r="X53" s="829"/>
      <c r="Y53" s="829"/>
      <c r="Z53" s="829"/>
      <c r="AA53" s="829"/>
      <c r="AB53" s="829"/>
      <c r="AC53" s="829"/>
      <c r="AD53" s="829"/>
      <c r="AE53" s="830"/>
      <c r="AF53" s="785"/>
      <c r="AG53" s="786"/>
      <c r="AH53" s="786"/>
      <c r="AI53" s="786"/>
      <c r="AJ53" s="787"/>
      <c r="AK53" s="831"/>
      <c r="AL53" s="829"/>
      <c r="AM53" s="829"/>
      <c r="AN53" s="829"/>
      <c r="AO53" s="829"/>
      <c r="AP53" s="829"/>
      <c r="AQ53" s="829"/>
      <c r="AR53" s="829"/>
      <c r="AS53" s="829"/>
      <c r="AT53" s="829"/>
      <c r="AU53" s="829"/>
      <c r="AV53" s="829"/>
      <c r="AW53" s="829"/>
      <c r="AX53" s="829"/>
      <c r="AY53" s="829"/>
      <c r="AZ53" s="832"/>
      <c r="BA53" s="832"/>
      <c r="BB53" s="832"/>
      <c r="BC53" s="832"/>
      <c r="BD53" s="832"/>
      <c r="BE53" s="789"/>
      <c r="BF53" s="789"/>
      <c r="BG53" s="789"/>
      <c r="BH53" s="789"/>
      <c r="BI53" s="790"/>
      <c r="BJ53" s="43"/>
      <c r="BK53" s="43"/>
      <c r="BL53" s="43"/>
      <c r="BM53" s="43"/>
      <c r="BN53" s="43"/>
      <c r="BO53" s="42"/>
      <c r="BP53" s="42"/>
      <c r="BQ53" s="39">
        <v>47</v>
      </c>
      <c r="BR53" s="59"/>
      <c r="BS53" s="779"/>
      <c r="BT53" s="780"/>
      <c r="BU53" s="780"/>
      <c r="BV53" s="780"/>
      <c r="BW53" s="780"/>
      <c r="BX53" s="780"/>
      <c r="BY53" s="780"/>
      <c r="BZ53" s="780"/>
      <c r="CA53" s="780"/>
      <c r="CB53" s="780"/>
      <c r="CC53" s="780"/>
      <c r="CD53" s="780"/>
      <c r="CE53" s="780"/>
      <c r="CF53" s="780"/>
      <c r="CG53" s="781"/>
      <c r="CH53" s="791"/>
      <c r="CI53" s="786"/>
      <c r="CJ53" s="786"/>
      <c r="CK53" s="786"/>
      <c r="CL53" s="792"/>
      <c r="CM53" s="791"/>
      <c r="CN53" s="786"/>
      <c r="CO53" s="786"/>
      <c r="CP53" s="786"/>
      <c r="CQ53" s="792"/>
      <c r="CR53" s="791"/>
      <c r="CS53" s="786"/>
      <c r="CT53" s="786"/>
      <c r="CU53" s="786"/>
      <c r="CV53" s="792"/>
      <c r="CW53" s="791"/>
      <c r="CX53" s="786"/>
      <c r="CY53" s="786"/>
      <c r="CZ53" s="786"/>
      <c r="DA53" s="792"/>
      <c r="DB53" s="791"/>
      <c r="DC53" s="786"/>
      <c r="DD53" s="786"/>
      <c r="DE53" s="786"/>
      <c r="DF53" s="792"/>
      <c r="DG53" s="791"/>
      <c r="DH53" s="786"/>
      <c r="DI53" s="786"/>
      <c r="DJ53" s="786"/>
      <c r="DK53" s="792"/>
      <c r="DL53" s="791"/>
      <c r="DM53" s="786"/>
      <c r="DN53" s="786"/>
      <c r="DO53" s="786"/>
      <c r="DP53" s="792"/>
      <c r="DQ53" s="791"/>
      <c r="DR53" s="786"/>
      <c r="DS53" s="786"/>
      <c r="DT53" s="786"/>
      <c r="DU53" s="792"/>
      <c r="DV53" s="779"/>
      <c r="DW53" s="780"/>
      <c r="DX53" s="780"/>
      <c r="DY53" s="780"/>
      <c r="DZ53" s="793"/>
      <c r="EA53" s="35"/>
    </row>
    <row r="54" spans="1:131" ht="26.25" customHeight="1" x14ac:dyDescent="0.15">
      <c r="A54" s="39">
        <v>27</v>
      </c>
      <c r="B54" s="779"/>
      <c r="C54" s="780"/>
      <c r="D54" s="780"/>
      <c r="E54" s="780"/>
      <c r="F54" s="780"/>
      <c r="G54" s="780"/>
      <c r="H54" s="780"/>
      <c r="I54" s="780"/>
      <c r="J54" s="780"/>
      <c r="K54" s="780"/>
      <c r="L54" s="780"/>
      <c r="M54" s="780"/>
      <c r="N54" s="780"/>
      <c r="O54" s="780"/>
      <c r="P54" s="781"/>
      <c r="Q54" s="828"/>
      <c r="R54" s="829"/>
      <c r="S54" s="829"/>
      <c r="T54" s="829"/>
      <c r="U54" s="829"/>
      <c r="V54" s="829"/>
      <c r="W54" s="829"/>
      <c r="X54" s="829"/>
      <c r="Y54" s="829"/>
      <c r="Z54" s="829"/>
      <c r="AA54" s="829"/>
      <c r="AB54" s="829"/>
      <c r="AC54" s="829"/>
      <c r="AD54" s="829"/>
      <c r="AE54" s="830"/>
      <c r="AF54" s="785"/>
      <c r="AG54" s="786"/>
      <c r="AH54" s="786"/>
      <c r="AI54" s="786"/>
      <c r="AJ54" s="787"/>
      <c r="AK54" s="831"/>
      <c r="AL54" s="829"/>
      <c r="AM54" s="829"/>
      <c r="AN54" s="829"/>
      <c r="AO54" s="829"/>
      <c r="AP54" s="829"/>
      <c r="AQ54" s="829"/>
      <c r="AR54" s="829"/>
      <c r="AS54" s="829"/>
      <c r="AT54" s="829"/>
      <c r="AU54" s="829"/>
      <c r="AV54" s="829"/>
      <c r="AW54" s="829"/>
      <c r="AX54" s="829"/>
      <c r="AY54" s="829"/>
      <c r="AZ54" s="832"/>
      <c r="BA54" s="832"/>
      <c r="BB54" s="832"/>
      <c r="BC54" s="832"/>
      <c r="BD54" s="832"/>
      <c r="BE54" s="789"/>
      <c r="BF54" s="789"/>
      <c r="BG54" s="789"/>
      <c r="BH54" s="789"/>
      <c r="BI54" s="790"/>
      <c r="BJ54" s="43"/>
      <c r="BK54" s="43"/>
      <c r="BL54" s="43"/>
      <c r="BM54" s="43"/>
      <c r="BN54" s="43"/>
      <c r="BO54" s="42"/>
      <c r="BP54" s="42"/>
      <c r="BQ54" s="39">
        <v>48</v>
      </c>
      <c r="BR54" s="59"/>
      <c r="BS54" s="779"/>
      <c r="BT54" s="780"/>
      <c r="BU54" s="780"/>
      <c r="BV54" s="780"/>
      <c r="BW54" s="780"/>
      <c r="BX54" s="780"/>
      <c r="BY54" s="780"/>
      <c r="BZ54" s="780"/>
      <c r="CA54" s="780"/>
      <c r="CB54" s="780"/>
      <c r="CC54" s="780"/>
      <c r="CD54" s="780"/>
      <c r="CE54" s="780"/>
      <c r="CF54" s="780"/>
      <c r="CG54" s="781"/>
      <c r="CH54" s="791"/>
      <c r="CI54" s="786"/>
      <c r="CJ54" s="786"/>
      <c r="CK54" s="786"/>
      <c r="CL54" s="792"/>
      <c r="CM54" s="791"/>
      <c r="CN54" s="786"/>
      <c r="CO54" s="786"/>
      <c r="CP54" s="786"/>
      <c r="CQ54" s="792"/>
      <c r="CR54" s="791"/>
      <c r="CS54" s="786"/>
      <c r="CT54" s="786"/>
      <c r="CU54" s="786"/>
      <c r="CV54" s="792"/>
      <c r="CW54" s="791"/>
      <c r="CX54" s="786"/>
      <c r="CY54" s="786"/>
      <c r="CZ54" s="786"/>
      <c r="DA54" s="792"/>
      <c r="DB54" s="791"/>
      <c r="DC54" s="786"/>
      <c r="DD54" s="786"/>
      <c r="DE54" s="786"/>
      <c r="DF54" s="792"/>
      <c r="DG54" s="791"/>
      <c r="DH54" s="786"/>
      <c r="DI54" s="786"/>
      <c r="DJ54" s="786"/>
      <c r="DK54" s="792"/>
      <c r="DL54" s="791"/>
      <c r="DM54" s="786"/>
      <c r="DN54" s="786"/>
      <c r="DO54" s="786"/>
      <c r="DP54" s="792"/>
      <c r="DQ54" s="791"/>
      <c r="DR54" s="786"/>
      <c r="DS54" s="786"/>
      <c r="DT54" s="786"/>
      <c r="DU54" s="792"/>
      <c r="DV54" s="779"/>
      <c r="DW54" s="780"/>
      <c r="DX54" s="780"/>
      <c r="DY54" s="780"/>
      <c r="DZ54" s="793"/>
      <c r="EA54" s="35"/>
    </row>
    <row r="55" spans="1:131" ht="26.25" customHeight="1" x14ac:dyDescent="0.15">
      <c r="A55" s="39">
        <v>28</v>
      </c>
      <c r="B55" s="779"/>
      <c r="C55" s="780"/>
      <c r="D55" s="780"/>
      <c r="E55" s="780"/>
      <c r="F55" s="780"/>
      <c r="G55" s="780"/>
      <c r="H55" s="780"/>
      <c r="I55" s="780"/>
      <c r="J55" s="780"/>
      <c r="K55" s="780"/>
      <c r="L55" s="780"/>
      <c r="M55" s="780"/>
      <c r="N55" s="780"/>
      <c r="O55" s="780"/>
      <c r="P55" s="781"/>
      <c r="Q55" s="828"/>
      <c r="R55" s="829"/>
      <c r="S55" s="829"/>
      <c r="T55" s="829"/>
      <c r="U55" s="829"/>
      <c r="V55" s="829"/>
      <c r="W55" s="829"/>
      <c r="X55" s="829"/>
      <c r="Y55" s="829"/>
      <c r="Z55" s="829"/>
      <c r="AA55" s="829"/>
      <c r="AB55" s="829"/>
      <c r="AC55" s="829"/>
      <c r="AD55" s="829"/>
      <c r="AE55" s="830"/>
      <c r="AF55" s="785"/>
      <c r="AG55" s="786"/>
      <c r="AH55" s="786"/>
      <c r="AI55" s="786"/>
      <c r="AJ55" s="787"/>
      <c r="AK55" s="831"/>
      <c r="AL55" s="829"/>
      <c r="AM55" s="829"/>
      <c r="AN55" s="829"/>
      <c r="AO55" s="829"/>
      <c r="AP55" s="829"/>
      <c r="AQ55" s="829"/>
      <c r="AR55" s="829"/>
      <c r="AS55" s="829"/>
      <c r="AT55" s="829"/>
      <c r="AU55" s="829"/>
      <c r="AV55" s="829"/>
      <c r="AW55" s="829"/>
      <c r="AX55" s="829"/>
      <c r="AY55" s="829"/>
      <c r="AZ55" s="832"/>
      <c r="BA55" s="832"/>
      <c r="BB55" s="832"/>
      <c r="BC55" s="832"/>
      <c r="BD55" s="832"/>
      <c r="BE55" s="789"/>
      <c r="BF55" s="789"/>
      <c r="BG55" s="789"/>
      <c r="BH55" s="789"/>
      <c r="BI55" s="790"/>
      <c r="BJ55" s="43"/>
      <c r="BK55" s="43"/>
      <c r="BL55" s="43"/>
      <c r="BM55" s="43"/>
      <c r="BN55" s="43"/>
      <c r="BO55" s="42"/>
      <c r="BP55" s="42"/>
      <c r="BQ55" s="39">
        <v>49</v>
      </c>
      <c r="BR55" s="59"/>
      <c r="BS55" s="779"/>
      <c r="BT55" s="780"/>
      <c r="BU55" s="780"/>
      <c r="BV55" s="780"/>
      <c r="BW55" s="780"/>
      <c r="BX55" s="780"/>
      <c r="BY55" s="780"/>
      <c r="BZ55" s="780"/>
      <c r="CA55" s="780"/>
      <c r="CB55" s="780"/>
      <c r="CC55" s="780"/>
      <c r="CD55" s="780"/>
      <c r="CE55" s="780"/>
      <c r="CF55" s="780"/>
      <c r="CG55" s="781"/>
      <c r="CH55" s="791"/>
      <c r="CI55" s="786"/>
      <c r="CJ55" s="786"/>
      <c r="CK55" s="786"/>
      <c r="CL55" s="792"/>
      <c r="CM55" s="791"/>
      <c r="CN55" s="786"/>
      <c r="CO55" s="786"/>
      <c r="CP55" s="786"/>
      <c r="CQ55" s="792"/>
      <c r="CR55" s="791"/>
      <c r="CS55" s="786"/>
      <c r="CT55" s="786"/>
      <c r="CU55" s="786"/>
      <c r="CV55" s="792"/>
      <c r="CW55" s="791"/>
      <c r="CX55" s="786"/>
      <c r="CY55" s="786"/>
      <c r="CZ55" s="786"/>
      <c r="DA55" s="792"/>
      <c r="DB55" s="791"/>
      <c r="DC55" s="786"/>
      <c r="DD55" s="786"/>
      <c r="DE55" s="786"/>
      <c r="DF55" s="792"/>
      <c r="DG55" s="791"/>
      <c r="DH55" s="786"/>
      <c r="DI55" s="786"/>
      <c r="DJ55" s="786"/>
      <c r="DK55" s="792"/>
      <c r="DL55" s="791"/>
      <c r="DM55" s="786"/>
      <c r="DN55" s="786"/>
      <c r="DO55" s="786"/>
      <c r="DP55" s="792"/>
      <c r="DQ55" s="791"/>
      <c r="DR55" s="786"/>
      <c r="DS55" s="786"/>
      <c r="DT55" s="786"/>
      <c r="DU55" s="792"/>
      <c r="DV55" s="779"/>
      <c r="DW55" s="780"/>
      <c r="DX55" s="780"/>
      <c r="DY55" s="780"/>
      <c r="DZ55" s="793"/>
      <c r="EA55" s="35"/>
    </row>
    <row r="56" spans="1:131" ht="26.25" customHeight="1" x14ac:dyDescent="0.15">
      <c r="A56" s="39">
        <v>29</v>
      </c>
      <c r="B56" s="779"/>
      <c r="C56" s="780"/>
      <c r="D56" s="780"/>
      <c r="E56" s="780"/>
      <c r="F56" s="780"/>
      <c r="G56" s="780"/>
      <c r="H56" s="780"/>
      <c r="I56" s="780"/>
      <c r="J56" s="780"/>
      <c r="K56" s="780"/>
      <c r="L56" s="780"/>
      <c r="M56" s="780"/>
      <c r="N56" s="780"/>
      <c r="O56" s="780"/>
      <c r="P56" s="781"/>
      <c r="Q56" s="828"/>
      <c r="R56" s="829"/>
      <c r="S56" s="829"/>
      <c r="T56" s="829"/>
      <c r="U56" s="829"/>
      <c r="V56" s="829"/>
      <c r="W56" s="829"/>
      <c r="X56" s="829"/>
      <c r="Y56" s="829"/>
      <c r="Z56" s="829"/>
      <c r="AA56" s="829"/>
      <c r="AB56" s="829"/>
      <c r="AC56" s="829"/>
      <c r="AD56" s="829"/>
      <c r="AE56" s="830"/>
      <c r="AF56" s="785"/>
      <c r="AG56" s="786"/>
      <c r="AH56" s="786"/>
      <c r="AI56" s="786"/>
      <c r="AJ56" s="787"/>
      <c r="AK56" s="831"/>
      <c r="AL56" s="829"/>
      <c r="AM56" s="829"/>
      <c r="AN56" s="829"/>
      <c r="AO56" s="829"/>
      <c r="AP56" s="829"/>
      <c r="AQ56" s="829"/>
      <c r="AR56" s="829"/>
      <c r="AS56" s="829"/>
      <c r="AT56" s="829"/>
      <c r="AU56" s="829"/>
      <c r="AV56" s="829"/>
      <c r="AW56" s="829"/>
      <c r="AX56" s="829"/>
      <c r="AY56" s="829"/>
      <c r="AZ56" s="832"/>
      <c r="BA56" s="832"/>
      <c r="BB56" s="832"/>
      <c r="BC56" s="832"/>
      <c r="BD56" s="832"/>
      <c r="BE56" s="789"/>
      <c r="BF56" s="789"/>
      <c r="BG56" s="789"/>
      <c r="BH56" s="789"/>
      <c r="BI56" s="790"/>
      <c r="BJ56" s="43"/>
      <c r="BK56" s="43"/>
      <c r="BL56" s="43"/>
      <c r="BM56" s="43"/>
      <c r="BN56" s="43"/>
      <c r="BO56" s="42"/>
      <c r="BP56" s="42"/>
      <c r="BQ56" s="39">
        <v>50</v>
      </c>
      <c r="BR56" s="59"/>
      <c r="BS56" s="779"/>
      <c r="BT56" s="780"/>
      <c r="BU56" s="780"/>
      <c r="BV56" s="780"/>
      <c r="BW56" s="780"/>
      <c r="BX56" s="780"/>
      <c r="BY56" s="780"/>
      <c r="BZ56" s="780"/>
      <c r="CA56" s="780"/>
      <c r="CB56" s="780"/>
      <c r="CC56" s="780"/>
      <c r="CD56" s="780"/>
      <c r="CE56" s="780"/>
      <c r="CF56" s="780"/>
      <c r="CG56" s="781"/>
      <c r="CH56" s="791"/>
      <c r="CI56" s="786"/>
      <c r="CJ56" s="786"/>
      <c r="CK56" s="786"/>
      <c r="CL56" s="792"/>
      <c r="CM56" s="791"/>
      <c r="CN56" s="786"/>
      <c r="CO56" s="786"/>
      <c r="CP56" s="786"/>
      <c r="CQ56" s="792"/>
      <c r="CR56" s="791"/>
      <c r="CS56" s="786"/>
      <c r="CT56" s="786"/>
      <c r="CU56" s="786"/>
      <c r="CV56" s="792"/>
      <c r="CW56" s="791"/>
      <c r="CX56" s="786"/>
      <c r="CY56" s="786"/>
      <c r="CZ56" s="786"/>
      <c r="DA56" s="792"/>
      <c r="DB56" s="791"/>
      <c r="DC56" s="786"/>
      <c r="DD56" s="786"/>
      <c r="DE56" s="786"/>
      <c r="DF56" s="792"/>
      <c r="DG56" s="791"/>
      <c r="DH56" s="786"/>
      <c r="DI56" s="786"/>
      <c r="DJ56" s="786"/>
      <c r="DK56" s="792"/>
      <c r="DL56" s="791"/>
      <c r="DM56" s="786"/>
      <c r="DN56" s="786"/>
      <c r="DO56" s="786"/>
      <c r="DP56" s="792"/>
      <c r="DQ56" s="791"/>
      <c r="DR56" s="786"/>
      <c r="DS56" s="786"/>
      <c r="DT56" s="786"/>
      <c r="DU56" s="792"/>
      <c r="DV56" s="779"/>
      <c r="DW56" s="780"/>
      <c r="DX56" s="780"/>
      <c r="DY56" s="780"/>
      <c r="DZ56" s="793"/>
      <c r="EA56" s="35"/>
    </row>
    <row r="57" spans="1:131" ht="26.25" customHeight="1" x14ac:dyDescent="0.15">
      <c r="A57" s="39">
        <v>30</v>
      </c>
      <c r="B57" s="779"/>
      <c r="C57" s="780"/>
      <c r="D57" s="780"/>
      <c r="E57" s="780"/>
      <c r="F57" s="780"/>
      <c r="G57" s="780"/>
      <c r="H57" s="780"/>
      <c r="I57" s="780"/>
      <c r="J57" s="780"/>
      <c r="K57" s="780"/>
      <c r="L57" s="780"/>
      <c r="M57" s="780"/>
      <c r="N57" s="780"/>
      <c r="O57" s="780"/>
      <c r="P57" s="781"/>
      <c r="Q57" s="828"/>
      <c r="R57" s="829"/>
      <c r="S57" s="829"/>
      <c r="T57" s="829"/>
      <c r="U57" s="829"/>
      <c r="V57" s="829"/>
      <c r="W57" s="829"/>
      <c r="X57" s="829"/>
      <c r="Y57" s="829"/>
      <c r="Z57" s="829"/>
      <c r="AA57" s="829"/>
      <c r="AB57" s="829"/>
      <c r="AC57" s="829"/>
      <c r="AD57" s="829"/>
      <c r="AE57" s="830"/>
      <c r="AF57" s="785"/>
      <c r="AG57" s="786"/>
      <c r="AH57" s="786"/>
      <c r="AI57" s="786"/>
      <c r="AJ57" s="787"/>
      <c r="AK57" s="831"/>
      <c r="AL57" s="829"/>
      <c r="AM57" s="829"/>
      <c r="AN57" s="829"/>
      <c r="AO57" s="829"/>
      <c r="AP57" s="829"/>
      <c r="AQ57" s="829"/>
      <c r="AR57" s="829"/>
      <c r="AS57" s="829"/>
      <c r="AT57" s="829"/>
      <c r="AU57" s="829"/>
      <c r="AV57" s="829"/>
      <c r="AW57" s="829"/>
      <c r="AX57" s="829"/>
      <c r="AY57" s="829"/>
      <c r="AZ57" s="832"/>
      <c r="BA57" s="832"/>
      <c r="BB57" s="832"/>
      <c r="BC57" s="832"/>
      <c r="BD57" s="832"/>
      <c r="BE57" s="789"/>
      <c r="BF57" s="789"/>
      <c r="BG57" s="789"/>
      <c r="BH57" s="789"/>
      <c r="BI57" s="790"/>
      <c r="BJ57" s="43"/>
      <c r="BK57" s="43"/>
      <c r="BL57" s="43"/>
      <c r="BM57" s="43"/>
      <c r="BN57" s="43"/>
      <c r="BO57" s="42"/>
      <c r="BP57" s="42"/>
      <c r="BQ57" s="39">
        <v>51</v>
      </c>
      <c r="BR57" s="59"/>
      <c r="BS57" s="779"/>
      <c r="BT57" s="780"/>
      <c r="BU57" s="780"/>
      <c r="BV57" s="780"/>
      <c r="BW57" s="780"/>
      <c r="BX57" s="780"/>
      <c r="BY57" s="780"/>
      <c r="BZ57" s="780"/>
      <c r="CA57" s="780"/>
      <c r="CB57" s="780"/>
      <c r="CC57" s="780"/>
      <c r="CD57" s="780"/>
      <c r="CE57" s="780"/>
      <c r="CF57" s="780"/>
      <c r="CG57" s="781"/>
      <c r="CH57" s="791"/>
      <c r="CI57" s="786"/>
      <c r="CJ57" s="786"/>
      <c r="CK57" s="786"/>
      <c r="CL57" s="792"/>
      <c r="CM57" s="791"/>
      <c r="CN57" s="786"/>
      <c r="CO57" s="786"/>
      <c r="CP57" s="786"/>
      <c r="CQ57" s="792"/>
      <c r="CR57" s="791"/>
      <c r="CS57" s="786"/>
      <c r="CT57" s="786"/>
      <c r="CU57" s="786"/>
      <c r="CV57" s="792"/>
      <c r="CW57" s="791"/>
      <c r="CX57" s="786"/>
      <c r="CY57" s="786"/>
      <c r="CZ57" s="786"/>
      <c r="DA57" s="792"/>
      <c r="DB57" s="791"/>
      <c r="DC57" s="786"/>
      <c r="DD57" s="786"/>
      <c r="DE57" s="786"/>
      <c r="DF57" s="792"/>
      <c r="DG57" s="791"/>
      <c r="DH57" s="786"/>
      <c r="DI57" s="786"/>
      <c r="DJ57" s="786"/>
      <c r="DK57" s="792"/>
      <c r="DL57" s="791"/>
      <c r="DM57" s="786"/>
      <c r="DN57" s="786"/>
      <c r="DO57" s="786"/>
      <c r="DP57" s="792"/>
      <c r="DQ57" s="791"/>
      <c r="DR57" s="786"/>
      <c r="DS57" s="786"/>
      <c r="DT57" s="786"/>
      <c r="DU57" s="792"/>
      <c r="DV57" s="779"/>
      <c r="DW57" s="780"/>
      <c r="DX57" s="780"/>
      <c r="DY57" s="780"/>
      <c r="DZ57" s="793"/>
      <c r="EA57" s="35"/>
    </row>
    <row r="58" spans="1:131" ht="26.25" customHeight="1" x14ac:dyDescent="0.15">
      <c r="A58" s="39">
        <v>31</v>
      </c>
      <c r="B58" s="779"/>
      <c r="C58" s="780"/>
      <c r="D58" s="780"/>
      <c r="E58" s="780"/>
      <c r="F58" s="780"/>
      <c r="G58" s="780"/>
      <c r="H58" s="780"/>
      <c r="I58" s="780"/>
      <c r="J58" s="780"/>
      <c r="K58" s="780"/>
      <c r="L58" s="780"/>
      <c r="M58" s="780"/>
      <c r="N58" s="780"/>
      <c r="O58" s="780"/>
      <c r="P58" s="781"/>
      <c r="Q58" s="828"/>
      <c r="R58" s="829"/>
      <c r="S58" s="829"/>
      <c r="T58" s="829"/>
      <c r="U58" s="829"/>
      <c r="V58" s="829"/>
      <c r="W58" s="829"/>
      <c r="X58" s="829"/>
      <c r="Y58" s="829"/>
      <c r="Z58" s="829"/>
      <c r="AA58" s="829"/>
      <c r="AB58" s="829"/>
      <c r="AC58" s="829"/>
      <c r="AD58" s="829"/>
      <c r="AE58" s="830"/>
      <c r="AF58" s="785"/>
      <c r="AG58" s="786"/>
      <c r="AH58" s="786"/>
      <c r="AI58" s="786"/>
      <c r="AJ58" s="787"/>
      <c r="AK58" s="831"/>
      <c r="AL58" s="829"/>
      <c r="AM58" s="829"/>
      <c r="AN58" s="829"/>
      <c r="AO58" s="829"/>
      <c r="AP58" s="829"/>
      <c r="AQ58" s="829"/>
      <c r="AR58" s="829"/>
      <c r="AS58" s="829"/>
      <c r="AT58" s="829"/>
      <c r="AU58" s="829"/>
      <c r="AV58" s="829"/>
      <c r="AW58" s="829"/>
      <c r="AX58" s="829"/>
      <c r="AY58" s="829"/>
      <c r="AZ58" s="832"/>
      <c r="BA58" s="832"/>
      <c r="BB58" s="832"/>
      <c r="BC58" s="832"/>
      <c r="BD58" s="832"/>
      <c r="BE58" s="789"/>
      <c r="BF58" s="789"/>
      <c r="BG58" s="789"/>
      <c r="BH58" s="789"/>
      <c r="BI58" s="790"/>
      <c r="BJ58" s="43"/>
      <c r="BK58" s="43"/>
      <c r="BL58" s="43"/>
      <c r="BM58" s="43"/>
      <c r="BN58" s="43"/>
      <c r="BO58" s="42"/>
      <c r="BP58" s="42"/>
      <c r="BQ58" s="39">
        <v>52</v>
      </c>
      <c r="BR58" s="59"/>
      <c r="BS58" s="779"/>
      <c r="BT58" s="780"/>
      <c r="BU58" s="780"/>
      <c r="BV58" s="780"/>
      <c r="BW58" s="780"/>
      <c r="BX58" s="780"/>
      <c r="BY58" s="780"/>
      <c r="BZ58" s="780"/>
      <c r="CA58" s="780"/>
      <c r="CB58" s="780"/>
      <c r="CC58" s="780"/>
      <c r="CD58" s="780"/>
      <c r="CE58" s="780"/>
      <c r="CF58" s="780"/>
      <c r="CG58" s="781"/>
      <c r="CH58" s="791"/>
      <c r="CI58" s="786"/>
      <c r="CJ58" s="786"/>
      <c r="CK58" s="786"/>
      <c r="CL58" s="792"/>
      <c r="CM58" s="791"/>
      <c r="CN58" s="786"/>
      <c r="CO58" s="786"/>
      <c r="CP58" s="786"/>
      <c r="CQ58" s="792"/>
      <c r="CR58" s="791"/>
      <c r="CS58" s="786"/>
      <c r="CT58" s="786"/>
      <c r="CU58" s="786"/>
      <c r="CV58" s="792"/>
      <c r="CW58" s="791"/>
      <c r="CX58" s="786"/>
      <c r="CY58" s="786"/>
      <c r="CZ58" s="786"/>
      <c r="DA58" s="792"/>
      <c r="DB58" s="791"/>
      <c r="DC58" s="786"/>
      <c r="DD58" s="786"/>
      <c r="DE58" s="786"/>
      <c r="DF58" s="792"/>
      <c r="DG58" s="791"/>
      <c r="DH58" s="786"/>
      <c r="DI58" s="786"/>
      <c r="DJ58" s="786"/>
      <c r="DK58" s="792"/>
      <c r="DL58" s="791"/>
      <c r="DM58" s="786"/>
      <c r="DN58" s="786"/>
      <c r="DO58" s="786"/>
      <c r="DP58" s="792"/>
      <c r="DQ58" s="791"/>
      <c r="DR58" s="786"/>
      <c r="DS58" s="786"/>
      <c r="DT58" s="786"/>
      <c r="DU58" s="792"/>
      <c r="DV58" s="779"/>
      <c r="DW58" s="780"/>
      <c r="DX58" s="780"/>
      <c r="DY58" s="780"/>
      <c r="DZ58" s="793"/>
      <c r="EA58" s="35"/>
    </row>
    <row r="59" spans="1:131" ht="26.25" customHeight="1" x14ac:dyDescent="0.15">
      <c r="A59" s="39">
        <v>32</v>
      </c>
      <c r="B59" s="779"/>
      <c r="C59" s="780"/>
      <c r="D59" s="780"/>
      <c r="E59" s="780"/>
      <c r="F59" s="780"/>
      <c r="G59" s="780"/>
      <c r="H59" s="780"/>
      <c r="I59" s="780"/>
      <c r="J59" s="780"/>
      <c r="K59" s="780"/>
      <c r="L59" s="780"/>
      <c r="M59" s="780"/>
      <c r="N59" s="780"/>
      <c r="O59" s="780"/>
      <c r="P59" s="781"/>
      <c r="Q59" s="828"/>
      <c r="R59" s="829"/>
      <c r="S59" s="829"/>
      <c r="T59" s="829"/>
      <c r="U59" s="829"/>
      <c r="V59" s="829"/>
      <c r="W59" s="829"/>
      <c r="X59" s="829"/>
      <c r="Y59" s="829"/>
      <c r="Z59" s="829"/>
      <c r="AA59" s="829"/>
      <c r="AB59" s="829"/>
      <c r="AC59" s="829"/>
      <c r="AD59" s="829"/>
      <c r="AE59" s="830"/>
      <c r="AF59" s="785"/>
      <c r="AG59" s="786"/>
      <c r="AH59" s="786"/>
      <c r="AI59" s="786"/>
      <c r="AJ59" s="787"/>
      <c r="AK59" s="831"/>
      <c r="AL59" s="829"/>
      <c r="AM59" s="829"/>
      <c r="AN59" s="829"/>
      <c r="AO59" s="829"/>
      <c r="AP59" s="829"/>
      <c r="AQ59" s="829"/>
      <c r="AR59" s="829"/>
      <c r="AS59" s="829"/>
      <c r="AT59" s="829"/>
      <c r="AU59" s="829"/>
      <c r="AV59" s="829"/>
      <c r="AW59" s="829"/>
      <c r="AX59" s="829"/>
      <c r="AY59" s="829"/>
      <c r="AZ59" s="832"/>
      <c r="BA59" s="832"/>
      <c r="BB59" s="832"/>
      <c r="BC59" s="832"/>
      <c r="BD59" s="832"/>
      <c r="BE59" s="789"/>
      <c r="BF59" s="789"/>
      <c r="BG59" s="789"/>
      <c r="BH59" s="789"/>
      <c r="BI59" s="790"/>
      <c r="BJ59" s="43"/>
      <c r="BK59" s="43"/>
      <c r="BL59" s="43"/>
      <c r="BM59" s="43"/>
      <c r="BN59" s="43"/>
      <c r="BO59" s="42"/>
      <c r="BP59" s="42"/>
      <c r="BQ59" s="39">
        <v>53</v>
      </c>
      <c r="BR59" s="59"/>
      <c r="BS59" s="779"/>
      <c r="BT59" s="780"/>
      <c r="BU59" s="780"/>
      <c r="BV59" s="780"/>
      <c r="BW59" s="780"/>
      <c r="BX59" s="780"/>
      <c r="BY59" s="780"/>
      <c r="BZ59" s="780"/>
      <c r="CA59" s="780"/>
      <c r="CB59" s="780"/>
      <c r="CC59" s="780"/>
      <c r="CD59" s="780"/>
      <c r="CE59" s="780"/>
      <c r="CF59" s="780"/>
      <c r="CG59" s="781"/>
      <c r="CH59" s="791"/>
      <c r="CI59" s="786"/>
      <c r="CJ59" s="786"/>
      <c r="CK59" s="786"/>
      <c r="CL59" s="792"/>
      <c r="CM59" s="791"/>
      <c r="CN59" s="786"/>
      <c r="CO59" s="786"/>
      <c r="CP59" s="786"/>
      <c r="CQ59" s="792"/>
      <c r="CR59" s="791"/>
      <c r="CS59" s="786"/>
      <c r="CT59" s="786"/>
      <c r="CU59" s="786"/>
      <c r="CV59" s="792"/>
      <c r="CW59" s="791"/>
      <c r="CX59" s="786"/>
      <c r="CY59" s="786"/>
      <c r="CZ59" s="786"/>
      <c r="DA59" s="792"/>
      <c r="DB59" s="791"/>
      <c r="DC59" s="786"/>
      <c r="DD59" s="786"/>
      <c r="DE59" s="786"/>
      <c r="DF59" s="792"/>
      <c r="DG59" s="791"/>
      <c r="DH59" s="786"/>
      <c r="DI59" s="786"/>
      <c r="DJ59" s="786"/>
      <c r="DK59" s="792"/>
      <c r="DL59" s="791"/>
      <c r="DM59" s="786"/>
      <c r="DN59" s="786"/>
      <c r="DO59" s="786"/>
      <c r="DP59" s="792"/>
      <c r="DQ59" s="791"/>
      <c r="DR59" s="786"/>
      <c r="DS59" s="786"/>
      <c r="DT59" s="786"/>
      <c r="DU59" s="792"/>
      <c r="DV59" s="779"/>
      <c r="DW59" s="780"/>
      <c r="DX59" s="780"/>
      <c r="DY59" s="780"/>
      <c r="DZ59" s="793"/>
      <c r="EA59" s="35"/>
    </row>
    <row r="60" spans="1:131" ht="26.25" customHeight="1" x14ac:dyDescent="0.15">
      <c r="A60" s="39">
        <v>33</v>
      </c>
      <c r="B60" s="779"/>
      <c r="C60" s="780"/>
      <c r="D60" s="780"/>
      <c r="E60" s="780"/>
      <c r="F60" s="780"/>
      <c r="G60" s="780"/>
      <c r="H60" s="780"/>
      <c r="I60" s="780"/>
      <c r="J60" s="780"/>
      <c r="K60" s="780"/>
      <c r="L60" s="780"/>
      <c r="M60" s="780"/>
      <c r="N60" s="780"/>
      <c r="O60" s="780"/>
      <c r="P60" s="781"/>
      <c r="Q60" s="828"/>
      <c r="R60" s="829"/>
      <c r="S60" s="829"/>
      <c r="T60" s="829"/>
      <c r="U60" s="829"/>
      <c r="V60" s="829"/>
      <c r="W60" s="829"/>
      <c r="X60" s="829"/>
      <c r="Y60" s="829"/>
      <c r="Z60" s="829"/>
      <c r="AA60" s="829"/>
      <c r="AB60" s="829"/>
      <c r="AC60" s="829"/>
      <c r="AD60" s="829"/>
      <c r="AE60" s="830"/>
      <c r="AF60" s="785"/>
      <c r="AG60" s="786"/>
      <c r="AH60" s="786"/>
      <c r="AI60" s="786"/>
      <c r="AJ60" s="787"/>
      <c r="AK60" s="831"/>
      <c r="AL60" s="829"/>
      <c r="AM60" s="829"/>
      <c r="AN60" s="829"/>
      <c r="AO60" s="829"/>
      <c r="AP60" s="829"/>
      <c r="AQ60" s="829"/>
      <c r="AR60" s="829"/>
      <c r="AS60" s="829"/>
      <c r="AT60" s="829"/>
      <c r="AU60" s="829"/>
      <c r="AV60" s="829"/>
      <c r="AW60" s="829"/>
      <c r="AX60" s="829"/>
      <c r="AY60" s="829"/>
      <c r="AZ60" s="832"/>
      <c r="BA60" s="832"/>
      <c r="BB60" s="832"/>
      <c r="BC60" s="832"/>
      <c r="BD60" s="832"/>
      <c r="BE60" s="789"/>
      <c r="BF60" s="789"/>
      <c r="BG60" s="789"/>
      <c r="BH60" s="789"/>
      <c r="BI60" s="790"/>
      <c r="BJ60" s="43"/>
      <c r="BK60" s="43"/>
      <c r="BL60" s="43"/>
      <c r="BM60" s="43"/>
      <c r="BN60" s="43"/>
      <c r="BO60" s="42"/>
      <c r="BP60" s="42"/>
      <c r="BQ60" s="39">
        <v>54</v>
      </c>
      <c r="BR60" s="59"/>
      <c r="BS60" s="779"/>
      <c r="BT60" s="780"/>
      <c r="BU60" s="780"/>
      <c r="BV60" s="780"/>
      <c r="BW60" s="780"/>
      <c r="BX60" s="780"/>
      <c r="BY60" s="780"/>
      <c r="BZ60" s="780"/>
      <c r="CA60" s="780"/>
      <c r="CB60" s="780"/>
      <c r="CC60" s="780"/>
      <c r="CD60" s="780"/>
      <c r="CE60" s="780"/>
      <c r="CF60" s="780"/>
      <c r="CG60" s="781"/>
      <c r="CH60" s="791"/>
      <c r="CI60" s="786"/>
      <c r="CJ60" s="786"/>
      <c r="CK60" s="786"/>
      <c r="CL60" s="792"/>
      <c r="CM60" s="791"/>
      <c r="CN60" s="786"/>
      <c r="CO60" s="786"/>
      <c r="CP60" s="786"/>
      <c r="CQ60" s="792"/>
      <c r="CR60" s="791"/>
      <c r="CS60" s="786"/>
      <c r="CT60" s="786"/>
      <c r="CU60" s="786"/>
      <c r="CV60" s="792"/>
      <c r="CW60" s="791"/>
      <c r="CX60" s="786"/>
      <c r="CY60" s="786"/>
      <c r="CZ60" s="786"/>
      <c r="DA60" s="792"/>
      <c r="DB60" s="791"/>
      <c r="DC60" s="786"/>
      <c r="DD60" s="786"/>
      <c r="DE60" s="786"/>
      <c r="DF60" s="792"/>
      <c r="DG60" s="791"/>
      <c r="DH60" s="786"/>
      <c r="DI60" s="786"/>
      <c r="DJ60" s="786"/>
      <c r="DK60" s="792"/>
      <c r="DL60" s="791"/>
      <c r="DM60" s="786"/>
      <c r="DN60" s="786"/>
      <c r="DO60" s="786"/>
      <c r="DP60" s="792"/>
      <c r="DQ60" s="791"/>
      <c r="DR60" s="786"/>
      <c r="DS60" s="786"/>
      <c r="DT60" s="786"/>
      <c r="DU60" s="792"/>
      <c r="DV60" s="779"/>
      <c r="DW60" s="780"/>
      <c r="DX60" s="780"/>
      <c r="DY60" s="780"/>
      <c r="DZ60" s="793"/>
      <c r="EA60" s="35"/>
    </row>
    <row r="61" spans="1:131" ht="26.25" customHeight="1" x14ac:dyDescent="0.15">
      <c r="A61" s="39">
        <v>34</v>
      </c>
      <c r="B61" s="779"/>
      <c r="C61" s="780"/>
      <c r="D61" s="780"/>
      <c r="E61" s="780"/>
      <c r="F61" s="780"/>
      <c r="G61" s="780"/>
      <c r="H61" s="780"/>
      <c r="I61" s="780"/>
      <c r="J61" s="780"/>
      <c r="K61" s="780"/>
      <c r="L61" s="780"/>
      <c r="M61" s="780"/>
      <c r="N61" s="780"/>
      <c r="O61" s="780"/>
      <c r="P61" s="781"/>
      <c r="Q61" s="828"/>
      <c r="R61" s="829"/>
      <c r="S61" s="829"/>
      <c r="T61" s="829"/>
      <c r="U61" s="829"/>
      <c r="V61" s="829"/>
      <c r="W61" s="829"/>
      <c r="X61" s="829"/>
      <c r="Y61" s="829"/>
      <c r="Z61" s="829"/>
      <c r="AA61" s="829"/>
      <c r="AB61" s="829"/>
      <c r="AC61" s="829"/>
      <c r="AD61" s="829"/>
      <c r="AE61" s="830"/>
      <c r="AF61" s="785"/>
      <c r="AG61" s="786"/>
      <c r="AH61" s="786"/>
      <c r="AI61" s="786"/>
      <c r="AJ61" s="787"/>
      <c r="AK61" s="831"/>
      <c r="AL61" s="829"/>
      <c r="AM61" s="829"/>
      <c r="AN61" s="829"/>
      <c r="AO61" s="829"/>
      <c r="AP61" s="829"/>
      <c r="AQ61" s="829"/>
      <c r="AR61" s="829"/>
      <c r="AS61" s="829"/>
      <c r="AT61" s="829"/>
      <c r="AU61" s="829"/>
      <c r="AV61" s="829"/>
      <c r="AW61" s="829"/>
      <c r="AX61" s="829"/>
      <c r="AY61" s="829"/>
      <c r="AZ61" s="832"/>
      <c r="BA61" s="832"/>
      <c r="BB61" s="832"/>
      <c r="BC61" s="832"/>
      <c r="BD61" s="832"/>
      <c r="BE61" s="789"/>
      <c r="BF61" s="789"/>
      <c r="BG61" s="789"/>
      <c r="BH61" s="789"/>
      <c r="BI61" s="790"/>
      <c r="BJ61" s="43"/>
      <c r="BK61" s="43"/>
      <c r="BL61" s="43"/>
      <c r="BM61" s="43"/>
      <c r="BN61" s="43"/>
      <c r="BO61" s="42"/>
      <c r="BP61" s="42"/>
      <c r="BQ61" s="39">
        <v>55</v>
      </c>
      <c r="BR61" s="59"/>
      <c r="BS61" s="779"/>
      <c r="BT61" s="780"/>
      <c r="BU61" s="780"/>
      <c r="BV61" s="780"/>
      <c r="BW61" s="780"/>
      <c r="BX61" s="780"/>
      <c r="BY61" s="780"/>
      <c r="BZ61" s="780"/>
      <c r="CA61" s="780"/>
      <c r="CB61" s="780"/>
      <c r="CC61" s="780"/>
      <c r="CD61" s="780"/>
      <c r="CE61" s="780"/>
      <c r="CF61" s="780"/>
      <c r="CG61" s="781"/>
      <c r="CH61" s="791"/>
      <c r="CI61" s="786"/>
      <c r="CJ61" s="786"/>
      <c r="CK61" s="786"/>
      <c r="CL61" s="792"/>
      <c r="CM61" s="791"/>
      <c r="CN61" s="786"/>
      <c r="CO61" s="786"/>
      <c r="CP61" s="786"/>
      <c r="CQ61" s="792"/>
      <c r="CR61" s="791"/>
      <c r="CS61" s="786"/>
      <c r="CT61" s="786"/>
      <c r="CU61" s="786"/>
      <c r="CV61" s="792"/>
      <c r="CW61" s="791"/>
      <c r="CX61" s="786"/>
      <c r="CY61" s="786"/>
      <c r="CZ61" s="786"/>
      <c r="DA61" s="792"/>
      <c r="DB61" s="791"/>
      <c r="DC61" s="786"/>
      <c r="DD61" s="786"/>
      <c r="DE61" s="786"/>
      <c r="DF61" s="792"/>
      <c r="DG61" s="791"/>
      <c r="DH61" s="786"/>
      <c r="DI61" s="786"/>
      <c r="DJ61" s="786"/>
      <c r="DK61" s="792"/>
      <c r="DL61" s="791"/>
      <c r="DM61" s="786"/>
      <c r="DN61" s="786"/>
      <c r="DO61" s="786"/>
      <c r="DP61" s="792"/>
      <c r="DQ61" s="791"/>
      <c r="DR61" s="786"/>
      <c r="DS61" s="786"/>
      <c r="DT61" s="786"/>
      <c r="DU61" s="792"/>
      <c r="DV61" s="779"/>
      <c r="DW61" s="780"/>
      <c r="DX61" s="780"/>
      <c r="DY61" s="780"/>
      <c r="DZ61" s="793"/>
      <c r="EA61" s="35"/>
    </row>
    <row r="62" spans="1:131" ht="26.25" customHeight="1" x14ac:dyDescent="0.15">
      <c r="A62" s="39">
        <v>35</v>
      </c>
      <c r="B62" s="779"/>
      <c r="C62" s="780"/>
      <c r="D62" s="780"/>
      <c r="E62" s="780"/>
      <c r="F62" s="780"/>
      <c r="G62" s="780"/>
      <c r="H62" s="780"/>
      <c r="I62" s="780"/>
      <c r="J62" s="780"/>
      <c r="K62" s="780"/>
      <c r="L62" s="780"/>
      <c r="M62" s="780"/>
      <c r="N62" s="780"/>
      <c r="O62" s="780"/>
      <c r="P62" s="781"/>
      <c r="Q62" s="828"/>
      <c r="R62" s="829"/>
      <c r="S62" s="829"/>
      <c r="T62" s="829"/>
      <c r="U62" s="829"/>
      <c r="V62" s="829"/>
      <c r="W62" s="829"/>
      <c r="X62" s="829"/>
      <c r="Y62" s="829"/>
      <c r="Z62" s="829"/>
      <c r="AA62" s="829"/>
      <c r="AB62" s="829"/>
      <c r="AC62" s="829"/>
      <c r="AD62" s="829"/>
      <c r="AE62" s="830"/>
      <c r="AF62" s="785"/>
      <c r="AG62" s="786"/>
      <c r="AH62" s="786"/>
      <c r="AI62" s="786"/>
      <c r="AJ62" s="787"/>
      <c r="AK62" s="831"/>
      <c r="AL62" s="829"/>
      <c r="AM62" s="829"/>
      <c r="AN62" s="829"/>
      <c r="AO62" s="829"/>
      <c r="AP62" s="829"/>
      <c r="AQ62" s="829"/>
      <c r="AR62" s="829"/>
      <c r="AS62" s="829"/>
      <c r="AT62" s="829"/>
      <c r="AU62" s="829"/>
      <c r="AV62" s="829"/>
      <c r="AW62" s="829"/>
      <c r="AX62" s="829"/>
      <c r="AY62" s="829"/>
      <c r="AZ62" s="832"/>
      <c r="BA62" s="832"/>
      <c r="BB62" s="832"/>
      <c r="BC62" s="832"/>
      <c r="BD62" s="832"/>
      <c r="BE62" s="789"/>
      <c r="BF62" s="789"/>
      <c r="BG62" s="789"/>
      <c r="BH62" s="789"/>
      <c r="BI62" s="790"/>
      <c r="BJ62" s="833" t="s">
        <v>365</v>
      </c>
      <c r="BK62" s="794"/>
      <c r="BL62" s="794"/>
      <c r="BM62" s="794"/>
      <c r="BN62" s="795"/>
      <c r="BO62" s="42"/>
      <c r="BP62" s="42"/>
      <c r="BQ62" s="39">
        <v>56</v>
      </c>
      <c r="BR62" s="59"/>
      <c r="BS62" s="779"/>
      <c r="BT62" s="780"/>
      <c r="BU62" s="780"/>
      <c r="BV62" s="780"/>
      <c r="BW62" s="780"/>
      <c r="BX62" s="780"/>
      <c r="BY62" s="780"/>
      <c r="BZ62" s="780"/>
      <c r="CA62" s="780"/>
      <c r="CB62" s="780"/>
      <c r="CC62" s="780"/>
      <c r="CD62" s="780"/>
      <c r="CE62" s="780"/>
      <c r="CF62" s="780"/>
      <c r="CG62" s="781"/>
      <c r="CH62" s="791"/>
      <c r="CI62" s="786"/>
      <c r="CJ62" s="786"/>
      <c r="CK62" s="786"/>
      <c r="CL62" s="792"/>
      <c r="CM62" s="791"/>
      <c r="CN62" s="786"/>
      <c r="CO62" s="786"/>
      <c r="CP62" s="786"/>
      <c r="CQ62" s="792"/>
      <c r="CR62" s="791"/>
      <c r="CS62" s="786"/>
      <c r="CT62" s="786"/>
      <c r="CU62" s="786"/>
      <c r="CV62" s="792"/>
      <c r="CW62" s="791"/>
      <c r="CX62" s="786"/>
      <c r="CY62" s="786"/>
      <c r="CZ62" s="786"/>
      <c r="DA62" s="792"/>
      <c r="DB62" s="791"/>
      <c r="DC62" s="786"/>
      <c r="DD62" s="786"/>
      <c r="DE62" s="786"/>
      <c r="DF62" s="792"/>
      <c r="DG62" s="791"/>
      <c r="DH62" s="786"/>
      <c r="DI62" s="786"/>
      <c r="DJ62" s="786"/>
      <c r="DK62" s="792"/>
      <c r="DL62" s="791"/>
      <c r="DM62" s="786"/>
      <c r="DN62" s="786"/>
      <c r="DO62" s="786"/>
      <c r="DP62" s="792"/>
      <c r="DQ62" s="791"/>
      <c r="DR62" s="786"/>
      <c r="DS62" s="786"/>
      <c r="DT62" s="786"/>
      <c r="DU62" s="792"/>
      <c r="DV62" s="779"/>
      <c r="DW62" s="780"/>
      <c r="DX62" s="780"/>
      <c r="DY62" s="780"/>
      <c r="DZ62" s="793"/>
      <c r="EA62" s="35"/>
    </row>
    <row r="63" spans="1:131" ht="26.25" customHeight="1" x14ac:dyDescent="0.15">
      <c r="A63" s="40" t="s">
        <v>226</v>
      </c>
      <c r="B63" s="796" t="s">
        <v>299</v>
      </c>
      <c r="C63" s="797"/>
      <c r="D63" s="797"/>
      <c r="E63" s="797"/>
      <c r="F63" s="797"/>
      <c r="G63" s="797"/>
      <c r="H63" s="797"/>
      <c r="I63" s="797"/>
      <c r="J63" s="797"/>
      <c r="K63" s="797"/>
      <c r="L63" s="797"/>
      <c r="M63" s="797"/>
      <c r="N63" s="797"/>
      <c r="O63" s="797"/>
      <c r="P63" s="798"/>
      <c r="Q63" s="834"/>
      <c r="R63" s="805"/>
      <c r="S63" s="805"/>
      <c r="T63" s="805"/>
      <c r="U63" s="805"/>
      <c r="V63" s="805"/>
      <c r="W63" s="805"/>
      <c r="X63" s="805"/>
      <c r="Y63" s="805"/>
      <c r="Z63" s="805"/>
      <c r="AA63" s="805"/>
      <c r="AB63" s="805"/>
      <c r="AC63" s="805"/>
      <c r="AD63" s="805"/>
      <c r="AE63" s="835"/>
      <c r="AF63" s="802">
        <v>2547</v>
      </c>
      <c r="AG63" s="800"/>
      <c r="AH63" s="800"/>
      <c r="AI63" s="800"/>
      <c r="AJ63" s="803"/>
      <c r="AK63" s="804"/>
      <c r="AL63" s="805"/>
      <c r="AM63" s="805"/>
      <c r="AN63" s="805"/>
      <c r="AO63" s="805"/>
      <c r="AP63" s="800">
        <v>10226</v>
      </c>
      <c r="AQ63" s="800"/>
      <c r="AR63" s="800"/>
      <c r="AS63" s="800"/>
      <c r="AT63" s="800"/>
      <c r="AU63" s="800">
        <v>4559</v>
      </c>
      <c r="AV63" s="800"/>
      <c r="AW63" s="800"/>
      <c r="AX63" s="800"/>
      <c r="AY63" s="800"/>
      <c r="AZ63" s="836"/>
      <c r="BA63" s="836"/>
      <c r="BB63" s="836"/>
      <c r="BC63" s="836"/>
      <c r="BD63" s="836"/>
      <c r="BE63" s="806"/>
      <c r="BF63" s="806"/>
      <c r="BG63" s="806"/>
      <c r="BH63" s="806"/>
      <c r="BI63" s="807"/>
      <c r="BJ63" s="808" t="s">
        <v>182</v>
      </c>
      <c r="BK63" s="809"/>
      <c r="BL63" s="809"/>
      <c r="BM63" s="809"/>
      <c r="BN63" s="810"/>
      <c r="BO63" s="42"/>
      <c r="BP63" s="42"/>
      <c r="BQ63" s="39">
        <v>57</v>
      </c>
      <c r="BR63" s="59"/>
      <c r="BS63" s="779"/>
      <c r="BT63" s="780"/>
      <c r="BU63" s="780"/>
      <c r="BV63" s="780"/>
      <c r="BW63" s="780"/>
      <c r="BX63" s="780"/>
      <c r="BY63" s="780"/>
      <c r="BZ63" s="780"/>
      <c r="CA63" s="780"/>
      <c r="CB63" s="780"/>
      <c r="CC63" s="780"/>
      <c r="CD63" s="780"/>
      <c r="CE63" s="780"/>
      <c r="CF63" s="780"/>
      <c r="CG63" s="781"/>
      <c r="CH63" s="791"/>
      <c r="CI63" s="786"/>
      <c r="CJ63" s="786"/>
      <c r="CK63" s="786"/>
      <c r="CL63" s="792"/>
      <c r="CM63" s="791"/>
      <c r="CN63" s="786"/>
      <c r="CO63" s="786"/>
      <c r="CP63" s="786"/>
      <c r="CQ63" s="792"/>
      <c r="CR63" s="791"/>
      <c r="CS63" s="786"/>
      <c r="CT63" s="786"/>
      <c r="CU63" s="786"/>
      <c r="CV63" s="792"/>
      <c r="CW63" s="791"/>
      <c r="CX63" s="786"/>
      <c r="CY63" s="786"/>
      <c r="CZ63" s="786"/>
      <c r="DA63" s="792"/>
      <c r="DB63" s="791"/>
      <c r="DC63" s="786"/>
      <c r="DD63" s="786"/>
      <c r="DE63" s="786"/>
      <c r="DF63" s="792"/>
      <c r="DG63" s="791"/>
      <c r="DH63" s="786"/>
      <c r="DI63" s="786"/>
      <c r="DJ63" s="786"/>
      <c r="DK63" s="792"/>
      <c r="DL63" s="791"/>
      <c r="DM63" s="786"/>
      <c r="DN63" s="786"/>
      <c r="DO63" s="786"/>
      <c r="DP63" s="792"/>
      <c r="DQ63" s="791"/>
      <c r="DR63" s="786"/>
      <c r="DS63" s="786"/>
      <c r="DT63" s="786"/>
      <c r="DU63" s="792"/>
      <c r="DV63" s="779"/>
      <c r="DW63" s="780"/>
      <c r="DX63" s="780"/>
      <c r="DY63" s="780"/>
      <c r="DZ63" s="793"/>
      <c r="EA63" s="35"/>
    </row>
    <row r="64" spans="1:131" ht="26.25" customHeight="1" x14ac:dyDescent="0.1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39">
        <v>58</v>
      </c>
      <c r="BR64" s="59"/>
      <c r="BS64" s="779"/>
      <c r="BT64" s="780"/>
      <c r="BU64" s="780"/>
      <c r="BV64" s="780"/>
      <c r="BW64" s="780"/>
      <c r="BX64" s="780"/>
      <c r="BY64" s="780"/>
      <c r="BZ64" s="780"/>
      <c r="CA64" s="780"/>
      <c r="CB64" s="780"/>
      <c r="CC64" s="780"/>
      <c r="CD64" s="780"/>
      <c r="CE64" s="780"/>
      <c r="CF64" s="780"/>
      <c r="CG64" s="781"/>
      <c r="CH64" s="791"/>
      <c r="CI64" s="786"/>
      <c r="CJ64" s="786"/>
      <c r="CK64" s="786"/>
      <c r="CL64" s="792"/>
      <c r="CM64" s="791"/>
      <c r="CN64" s="786"/>
      <c r="CO64" s="786"/>
      <c r="CP64" s="786"/>
      <c r="CQ64" s="792"/>
      <c r="CR64" s="791"/>
      <c r="CS64" s="786"/>
      <c r="CT64" s="786"/>
      <c r="CU64" s="786"/>
      <c r="CV64" s="792"/>
      <c r="CW64" s="791"/>
      <c r="CX64" s="786"/>
      <c r="CY64" s="786"/>
      <c r="CZ64" s="786"/>
      <c r="DA64" s="792"/>
      <c r="DB64" s="791"/>
      <c r="DC64" s="786"/>
      <c r="DD64" s="786"/>
      <c r="DE64" s="786"/>
      <c r="DF64" s="792"/>
      <c r="DG64" s="791"/>
      <c r="DH64" s="786"/>
      <c r="DI64" s="786"/>
      <c r="DJ64" s="786"/>
      <c r="DK64" s="792"/>
      <c r="DL64" s="791"/>
      <c r="DM64" s="786"/>
      <c r="DN64" s="786"/>
      <c r="DO64" s="786"/>
      <c r="DP64" s="792"/>
      <c r="DQ64" s="791"/>
      <c r="DR64" s="786"/>
      <c r="DS64" s="786"/>
      <c r="DT64" s="786"/>
      <c r="DU64" s="792"/>
      <c r="DV64" s="779"/>
      <c r="DW64" s="780"/>
      <c r="DX64" s="780"/>
      <c r="DY64" s="780"/>
      <c r="DZ64" s="793"/>
      <c r="EA64" s="35"/>
    </row>
    <row r="65" spans="1:131" ht="26.25" customHeight="1" x14ac:dyDescent="0.15">
      <c r="A65" s="43" t="s">
        <v>345</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2"/>
      <c r="BF65" s="42"/>
      <c r="BG65" s="42"/>
      <c r="BH65" s="42"/>
      <c r="BI65" s="42"/>
      <c r="BJ65" s="42"/>
      <c r="BK65" s="42"/>
      <c r="BL65" s="42"/>
      <c r="BM65" s="42"/>
      <c r="BN65" s="42"/>
      <c r="BO65" s="42"/>
      <c r="BP65" s="42"/>
      <c r="BQ65" s="39">
        <v>59</v>
      </c>
      <c r="BR65" s="59"/>
      <c r="BS65" s="779"/>
      <c r="BT65" s="780"/>
      <c r="BU65" s="780"/>
      <c r="BV65" s="780"/>
      <c r="BW65" s="780"/>
      <c r="BX65" s="780"/>
      <c r="BY65" s="780"/>
      <c r="BZ65" s="780"/>
      <c r="CA65" s="780"/>
      <c r="CB65" s="780"/>
      <c r="CC65" s="780"/>
      <c r="CD65" s="780"/>
      <c r="CE65" s="780"/>
      <c r="CF65" s="780"/>
      <c r="CG65" s="781"/>
      <c r="CH65" s="791"/>
      <c r="CI65" s="786"/>
      <c r="CJ65" s="786"/>
      <c r="CK65" s="786"/>
      <c r="CL65" s="792"/>
      <c r="CM65" s="791"/>
      <c r="CN65" s="786"/>
      <c r="CO65" s="786"/>
      <c r="CP65" s="786"/>
      <c r="CQ65" s="792"/>
      <c r="CR65" s="791"/>
      <c r="CS65" s="786"/>
      <c r="CT65" s="786"/>
      <c r="CU65" s="786"/>
      <c r="CV65" s="792"/>
      <c r="CW65" s="791"/>
      <c r="CX65" s="786"/>
      <c r="CY65" s="786"/>
      <c r="CZ65" s="786"/>
      <c r="DA65" s="792"/>
      <c r="DB65" s="791"/>
      <c r="DC65" s="786"/>
      <c r="DD65" s="786"/>
      <c r="DE65" s="786"/>
      <c r="DF65" s="792"/>
      <c r="DG65" s="791"/>
      <c r="DH65" s="786"/>
      <c r="DI65" s="786"/>
      <c r="DJ65" s="786"/>
      <c r="DK65" s="792"/>
      <c r="DL65" s="791"/>
      <c r="DM65" s="786"/>
      <c r="DN65" s="786"/>
      <c r="DO65" s="786"/>
      <c r="DP65" s="792"/>
      <c r="DQ65" s="791"/>
      <c r="DR65" s="786"/>
      <c r="DS65" s="786"/>
      <c r="DT65" s="786"/>
      <c r="DU65" s="792"/>
      <c r="DV65" s="779"/>
      <c r="DW65" s="780"/>
      <c r="DX65" s="780"/>
      <c r="DY65" s="780"/>
      <c r="DZ65" s="793"/>
      <c r="EA65" s="35"/>
    </row>
    <row r="66" spans="1:131" ht="26.25" customHeight="1" x14ac:dyDescent="0.15">
      <c r="A66" s="765" t="s">
        <v>338</v>
      </c>
      <c r="B66" s="766"/>
      <c r="C66" s="766"/>
      <c r="D66" s="766"/>
      <c r="E66" s="766"/>
      <c r="F66" s="766"/>
      <c r="G66" s="766"/>
      <c r="H66" s="766"/>
      <c r="I66" s="766"/>
      <c r="J66" s="766"/>
      <c r="K66" s="766"/>
      <c r="L66" s="766"/>
      <c r="M66" s="766"/>
      <c r="N66" s="766"/>
      <c r="O66" s="766"/>
      <c r="P66" s="767"/>
      <c r="Q66" s="759" t="s">
        <v>352</v>
      </c>
      <c r="R66" s="760"/>
      <c r="S66" s="760"/>
      <c r="T66" s="760"/>
      <c r="U66" s="771"/>
      <c r="V66" s="759" t="s">
        <v>353</v>
      </c>
      <c r="W66" s="760"/>
      <c r="X66" s="760"/>
      <c r="Y66" s="760"/>
      <c r="Z66" s="771"/>
      <c r="AA66" s="759" t="s">
        <v>354</v>
      </c>
      <c r="AB66" s="760"/>
      <c r="AC66" s="760"/>
      <c r="AD66" s="760"/>
      <c r="AE66" s="771"/>
      <c r="AF66" s="1073" t="s">
        <v>223</v>
      </c>
      <c r="AG66" s="1068"/>
      <c r="AH66" s="1068"/>
      <c r="AI66" s="1068"/>
      <c r="AJ66" s="1074"/>
      <c r="AK66" s="759" t="s">
        <v>306</v>
      </c>
      <c r="AL66" s="766"/>
      <c r="AM66" s="766"/>
      <c r="AN66" s="766"/>
      <c r="AO66" s="767"/>
      <c r="AP66" s="759" t="s">
        <v>296</v>
      </c>
      <c r="AQ66" s="760"/>
      <c r="AR66" s="760"/>
      <c r="AS66" s="760"/>
      <c r="AT66" s="771"/>
      <c r="AU66" s="759" t="s">
        <v>366</v>
      </c>
      <c r="AV66" s="760"/>
      <c r="AW66" s="760"/>
      <c r="AX66" s="760"/>
      <c r="AY66" s="771"/>
      <c r="AZ66" s="759" t="s">
        <v>335</v>
      </c>
      <c r="BA66" s="760"/>
      <c r="BB66" s="760"/>
      <c r="BC66" s="760"/>
      <c r="BD66" s="761"/>
      <c r="BE66" s="42"/>
      <c r="BF66" s="42"/>
      <c r="BG66" s="42"/>
      <c r="BH66" s="42"/>
      <c r="BI66" s="42"/>
      <c r="BJ66" s="42"/>
      <c r="BK66" s="42"/>
      <c r="BL66" s="42"/>
      <c r="BM66" s="42"/>
      <c r="BN66" s="42"/>
      <c r="BO66" s="42"/>
      <c r="BP66" s="42"/>
      <c r="BQ66" s="39">
        <v>60</v>
      </c>
      <c r="BR66" s="60"/>
      <c r="BS66" s="840"/>
      <c r="BT66" s="841"/>
      <c r="BU66" s="841"/>
      <c r="BV66" s="841"/>
      <c r="BW66" s="841"/>
      <c r="BX66" s="841"/>
      <c r="BY66" s="841"/>
      <c r="BZ66" s="841"/>
      <c r="CA66" s="841"/>
      <c r="CB66" s="841"/>
      <c r="CC66" s="841"/>
      <c r="CD66" s="841"/>
      <c r="CE66" s="841"/>
      <c r="CF66" s="841"/>
      <c r="CG66" s="842"/>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40"/>
      <c r="DW66" s="841"/>
      <c r="DX66" s="841"/>
      <c r="DY66" s="841"/>
      <c r="DZ66" s="843"/>
      <c r="EA66" s="35"/>
    </row>
    <row r="67" spans="1:131" ht="26.25" customHeight="1" x14ac:dyDescent="0.15">
      <c r="A67" s="768"/>
      <c r="B67" s="769"/>
      <c r="C67" s="769"/>
      <c r="D67" s="769"/>
      <c r="E67" s="769"/>
      <c r="F67" s="769"/>
      <c r="G67" s="769"/>
      <c r="H67" s="769"/>
      <c r="I67" s="769"/>
      <c r="J67" s="769"/>
      <c r="K67" s="769"/>
      <c r="L67" s="769"/>
      <c r="M67" s="769"/>
      <c r="N67" s="769"/>
      <c r="O67" s="769"/>
      <c r="P67" s="770"/>
      <c r="Q67" s="762"/>
      <c r="R67" s="763"/>
      <c r="S67" s="763"/>
      <c r="T67" s="763"/>
      <c r="U67" s="772"/>
      <c r="V67" s="762"/>
      <c r="W67" s="763"/>
      <c r="X67" s="763"/>
      <c r="Y67" s="763"/>
      <c r="Z67" s="772"/>
      <c r="AA67" s="762"/>
      <c r="AB67" s="763"/>
      <c r="AC67" s="763"/>
      <c r="AD67" s="763"/>
      <c r="AE67" s="772"/>
      <c r="AF67" s="1075"/>
      <c r="AG67" s="1071"/>
      <c r="AH67" s="1071"/>
      <c r="AI67" s="1071"/>
      <c r="AJ67" s="1076"/>
      <c r="AK67" s="1077"/>
      <c r="AL67" s="769"/>
      <c r="AM67" s="769"/>
      <c r="AN67" s="769"/>
      <c r="AO67" s="770"/>
      <c r="AP67" s="762"/>
      <c r="AQ67" s="763"/>
      <c r="AR67" s="763"/>
      <c r="AS67" s="763"/>
      <c r="AT67" s="772"/>
      <c r="AU67" s="762"/>
      <c r="AV67" s="763"/>
      <c r="AW67" s="763"/>
      <c r="AX67" s="763"/>
      <c r="AY67" s="772"/>
      <c r="AZ67" s="762"/>
      <c r="BA67" s="763"/>
      <c r="BB67" s="763"/>
      <c r="BC67" s="763"/>
      <c r="BD67" s="764"/>
      <c r="BE67" s="42"/>
      <c r="BF67" s="42"/>
      <c r="BG67" s="42"/>
      <c r="BH67" s="42"/>
      <c r="BI67" s="42"/>
      <c r="BJ67" s="42"/>
      <c r="BK67" s="42"/>
      <c r="BL67" s="42"/>
      <c r="BM67" s="42"/>
      <c r="BN67" s="42"/>
      <c r="BO67" s="42"/>
      <c r="BP67" s="42"/>
      <c r="BQ67" s="39">
        <v>61</v>
      </c>
      <c r="BR67" s="60"/>
      <c r="BS67" s="840"/>
      <c r="BT67" s="841"/>
      <c r="BU67" s="841"/>
      <c r="BV67" s="841"/>
      <c r="BW67" s="841"/>
      <c r="BX67" s="841"/>
      <c r="BY67" s="841"/>
      <c r="BZ67" s="841"/>
      <c r="CA67" s="841"/>
      <c r="CB67" s="841"/>
      <c r="CC67" s="841"/>
      <c r="CD67" s="841"/>
      <c r="CE67" s="841"/>
      <c r="CF67" s="841"/>
      <c r="CG67" s="842"/>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40"/>
      <c r="DW67" s="841"/>
      <c r="DX67" s="841"/>
      <c r="DY67" s="841"/>
      <c r="DZ67" s="843"/>
      <c r="EA67" s="35"/>
    </row>
    <row r="68" spans="1:131" ht="26.25" customHeight="1" x14ac:dyDescent="0.15">
      <c r="A68" s="38">
        <v>1</v>
      </c>
      <c r="B68" s="743" t="s">
        <v>440</v>
      </c>
      <c r="C68" s="744"/>
      <c r="D68" s="744"/>
      <c r="E68" s="744"/>
      <c r="F68" s="744"/>
      <c r="G68" s="744"/>
      <c r="H68" s="744"/>
      <c r="I68" s="744"/>
      <c r="J68" s="744"/>
      <c r="K68" s="744"/>
      <c r="L68" s="744"/>
      <c r="M68" s="744"/>
      <c r="N68" s="744"/>
      <c r="O68" s="744"/>
      <c r="P68" s="745"/>
      <c r="Q68" s="746">
        <v>161</v>
      </c>
      <c r="R68" s="747"/>
      <c r="S68" s="747"/>
      <c r="T68" s="747"/>
      <c r="U68" s="747"/>
      <c r="V68" s="747">
        <v>152</v>
      </c>
      <c r="W68" s="747"/>
      <c r="X68" s="747"/>
      <c r="Y68" s="747"/>
      <c r="Z68" s="747"/>
      <c r="AA68" s="747">
        <v>9</v>
      </c>
      <c r="AB68" s="747"/>
      <c r="AC68" s="747"/>
      <c r="AD68" s="747"/>
      <c r="AE68" s="747"/>
      <c r="AF68" s="747">
        <v>9</v>
      </c>
      <c r="AG68" s="747"/>
      <c r="AH68" s="747"/>
      <c r="AI68" s="747"/>
      <c r="AJ68" s="747"/>
      <c r="AK68" s="747">
        <v>4</v>
      </c>
      <c r="AL68" s="747"/>
      <c r="AM68" s="747"/>
      <c r="AN68" s="747"/>
      <c r="AO68" s="747"/>
      <c r="AP68" s="748" t="s">
        <v>182</v>
      </c>
      <c r="AQ68" s="756"/>
      <c r="AR68" s="756"/>
      <c r="AS68" s="756"/>
      <c r="AT68" s="846"/>
      <c r="AU68" s="756" t="s">
        <v>182</v>
      </c>
      <c r="AV68" s="756"/>
      <c r="AW68" s="756"/>
      <c r="AX68" s="756"/>
      <c r="AY68" s="752"/>
      <c r="AZ68" s="753"/>
      <c r="BA68" s="753"/>
      <c r="BB68" s="753"/>
      <c r="BC68" s="753"/>
      <c r="BD68" s="754"/>
      <c r="BE68" s="42"/>
      <c r="BF68" s="42"/>
      <c r="BG68" s="42"/>
      <c r="BH68" s="42"/>
      <c r="BI68" s="42"/>
      <c r="BJ68" s="42"/>
      <c r="BK68" s="42"/>
      <c r="BL68" s="42"/>
      <c r="BM68" s="42"/>
      <c r="BN68" s="42"/>
      <c r="BO68" s="42"/>
      <c r="BP68" s="42"/>
      <c r="BQ68" s="39">
        <v>62</v>
      </c>
      <c r="BR68" s="60"/>
      <c r="BS68" s="840"/>
      <c r="BT68" s="841"/>
      <c r="BU68" s="841"/>
      <c r="BV68" s="841"/>
      <c r="BW68" s="841"/>
      <c r="BX68" s="841"/>
      <c r="BY68" s="841"/>
      <c r="BZ68" s="841"/>
      <c r="CA68" s="841"/>
      <c r="CB68" s="841"/>
      <c r="CC68" s="841"/>
      <c r="CD68" s="841"/>
      <c r="CE68" s="841"/>
      <c r="CF68" s="841"/>
      <c r="CG68" s="842"/>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40"/>
      <c r="DW68" s="841"/>
      <c r="DX68" s="841"/>
      <c r="DY68" s="841"/>
      <c r="DZ68" s="843"/>
      <c r="EA68" s="35"/>
    </row>
    <row r="69" spans="1:131" ht="26.25" customHeight="1" x14ac:dyDescent="0.15">
      <c r="A69" s="39">
        <v>2</v>
      </c>
      <c r="B69" s="779" t="s">
        <v>441</v>
      </c>
      <c r="C69" s="780"/>
      <c r="D69" s="780"/>
      <c r="E69" s="780"/>
      <c r="F69" s="780"/>
      <c r="G69" s="780"/>
      <c r="H69" s="780"/>
      <c r="I69" s="780"/>
      <c r="J69" s="780"/>
      <c r="K69" s="780"/>
      <c r="L69" s="780"/>
      <c r="M69" s="780"/>
      <c r="N69" s="780"/>
      <c r="O69" s="780"/>
      <c r="P69" s="781"/>
      <c r="Q69" s="782">
        <v>38</v>
      </c>
      <c r="R69" s="783"/>
      <c r="S69" s="783"/>
      <c r="T69" s="783"/>
      <c r="U69" s="783"/>
      <c r="V69" s="783">
        <v>35</v>
      </c>
      <c r="W69" s="783"/>
      <c r="X69" s="783"/>
      <c r="Y69" s="783"/>
      <c r="Z69" s="783"/>
      <c r="AA69" s="783">
        <v>3</v>
      </c>
      <c r="AB69" s="783"/>
      <c r="AC69" s="783"/>
      <c r="AD69" s="783"/>
      <c r="AE69" s="783"/>
      <c r="AF69" s="783">
        <v>3</v>
      </c>
      <c r="AG69" s="783"/>
      <c r="AH69" s="783"/>
      <c r="AI69" s="783"/>
      <c r="AJ69" s="783"/>
      <c r="AK69" s="783">
        <v>17</v>
      </c>
      <c r="AL69" s="783"/>
      <c r="AM69" s="783"/>
      <c r="AN69" s="783"/>
      <c r="AO69" s="783"/>
      <c r="AP69" s="784" t="s">
        <v>182</v>
      </c>
      <c r="AQ69" s="786"/>
      <c r="AR69" s="786"/>
      <c r="AS69" s="786"/>
      <c r="AT69" s="844"/>
      <c r="AU69" s="845" t="s">
        <v>182</v>
      </c>
      <c r="AV69" s="786"/>
      <c r="AW69" s="786"/>
      <c r="AX69" s="786"/>
      <c r="AY69" s="788"/>
      <c r="AZ69" s="789"/>
      <c r="BA69" s="789"/>
      <c r="BB69" s="789"/>
      <c r="BC69" s="789"/>
      <c r="BD69" s="790"/>
      <c r="BE69" s="42"/>
      <c r="BF69" s="42"/>
      <c r="BG69" s="42"/>
      <c r="BH69" s="42"/>
      <c r="BI69" s="42"/>
      <c r="BJ69" s="42"/>
      <c r="BK69" s="42"/>
      <c r="BL69" s="42"/>
      <c r="BM69" s="42"/>
      <c r="BN69" s="42"/>
      <c r="BO69" s="42"/>
      <c r="BP69" s="42"/>
      <c r="BQ69" s="39">
        <v>63</v>
      </c>
      <c r="BR69" s="60"/>
      <c r="BS69" s="840"/>
      <c r="BT69" s="841"/>
      <c r="BU69" s="841"/>
      <c r="BV69" s="841"/>
      <c r="BW69" s="841"/>
      <c r="BX69" s="841"/>
      <c r="BY69" s="841"/>
      <c r="BZ69" s="841"/>
      <c r="CA69" s="841"/>
      <c r="CB69" s="841"/>
      <c r="CC69" s="841"/>
      <c r="CD69" s="841"/>
      <c r="CE69" s="841"/>
      <c r="CF69" s="841"/>
      <c r="CG69" s="842"/>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40"/>
      <c r="DW69" s="841"/>
      <c r="DX69" s="841"/>
      <c r="DY69" s="841"/>
      <c r="DZ69" s="843"/>
      <c r="EA69" s="35"/>
    </row>
    <row r="70" spans="1:131" ht="26.25" customHeight="1" x14ac:dyDescent="0.15">
      <c r="A70" s="39">
        <v>3</v>
      </c>
      <c r="B70" s="779" t="s">
        <v>442</v>
      </c>
      <c r="C70" s="780"/>
      <c r="D70" s="780"/>
      <c r="E70" s="780"/>
      <c r="F70" s="780"/>
      <c r="G70" s="780"/>
      <c r="H70" s="780"/>
      <c r="I70" s="780"/>
      <c r="J70" s="780"/>
      <c r="K70" s="780"/>
      <c r="L70" s="780"/>
      <c r="M70" s="780"/>
      <c r="N70" s="780"/>
      <c r="O70" s="780"/>
      <c r="P70" s="781"/>
      <c r="Q70" s="782">
        <v>4911</v>
      </c>
      <c r="R70" s="783"/>
      <c r="S70" s="783"/>
      <c r="T70" s="783"/>
      <c r="U70" s="783"/>
      <c r="V70" s="783">
        <v>4452</v>
      </c>
      <c r="W70" s="783"/>
      <c r="X70" s="783"/>
      <c r="Y70" s="783"/>
      <c r="Z70" s="783"/>
      <c r="AA70" s="783">
        <v>459</v>
      </c>
      <c r="AB70" s="783"/>
      <c r="AC70" s="783"/>
      <c r="AD70" s="783"/>
      <c r="AE70" s="783"/>
      <c r="AF70" s="783">
        <v>459</v>
      </c>
      <c r="AG70" s="783"/>
      <c r="AH70" s="783"/>
      <c r="AI70" s="783"/>
      <c r="AJ70" s="783"/>
      <c r="AK70" s="783">
        <v>27</v>
      </c>
      <c r="AL70" s="783"/>
      <c r="AM70" s="783"/>
      <c r="AN70" s="783"/>
      <c r="AO70" s="783"/>
      <c r="AP70" s="783" t="s">
        <v>182</v>
      </c>
      <c r="AQ70" s="783"/>
      <c r="AR70" s="783"/>
      <c r="AS70" s="783"/>
      <c r="AT70" s="783"/>
      <c r="AU70" s="783" t="s">
        <v>182</v>
      </c>
      <c r="AV70" s="783"/>
      <c r="AW70" s="783"/>
      <c r="AX70" s="783"/>
      <c r="AY70" s="783"/>
      <c r="AZ70" s="789"/>
      <c r="BA70" s="789"/>
      <c r="BB70" s="789"/>
      <c r="BC70" s="789"/>
      <c r="BD70" s="790"/>
      <c r="BE70" s="42"/>
      <c r="BF70" s="42"/>
      <c r="BG70" s="42"/>
      <c r="BH70" s="42"/>
      <c r="BI70" s="42"/>
      <c r="BJ70" s="42"/>
      <c r="BK70" s="42"/>
      <c r="BL70" s="42"/>
      <c r="BM70" s="42"/>
      <c r="BN70" s="42"/>
      <c r="BO70" s="42"/>
      <c r="BP70" s="42"/>
      <c r="BQ70" s="39">
        <v>64</v>
      </c>
      <c r="BR70" s="60"/>
      <c r="BS70" s="840"/>
      <c r="BT70" s="841"/>
      <c r="BU70" s="841"/>
      <c r="BV70" s="841"/>
      <c r="BW70" s="841"/>
      <c r="BX70" s="841"/>
      <c r="BY70" s="841"/>
      <c r="BZ70" s="841"/>
      <c r="CA70" s="841"/>
      <c r="CB70" s="841"/>
      <c r="CC70" s="841"/>
      <c r="CD70" s="841"/>
      <c r="CE70" s="841"/>
      <c r="CF70" s="841"/>
      <c r="CG70" s="842"/>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40"/>
      <c r="DW70" s="841"/>
      <c r="DX70" s="841"/>
      <c r="DY70" s="841"/>
      <c r="DZ70" s="843"/>
      <c r="EA70" s="35"/>
    </row>
    <row r="71" spans="1:131" ht="26.25" customHeight="1" x14ac:dyDescent="0.15">
      <c r="A71" s="39">
        <v>4</v>
      </c>
      <c r="B71" s="779" t="s">
        <v>443</v>
      </c>
      <c r="C71" s="780"/>
      <c r="D71" s="780"/>
      <c r="E71" s="780"/>
      <c r="F71" s="780"/>
      <c r="G71" s="780"/>
      <c r="H71" s="780"/>
      <c r="I71" s="780"/>
      <c r="J71" s="780"/>
      <c r="K71" s="780"/>
      <c r="L71" s="780"/>
      <c r="M71" s="780"/>
      <c r="N71" s="780"/>
      <c r="O71" s="780"/>
      <c r="P71" s="781"/>
      <c r="Q71" s="782">
        <v>135</v>
      </c>
      <c r="R71" s="783"/>
      <c r="S71" s="783"/>
      <c r="T71" s="783"/>
      <c r="U71" s="783"/>
      <c r="V71" s="783">
        <v>91</v>
      </c>
      <c r="W71" s="783"/>
      <c r="X71" s="783"/>
      <c r="Y71" s="783"/>
      <c r="Z71" s="783"/>
      <c r="AA71" s="783">
        <v>44</v>
      </c>
      <c r="AB71" s="783"/>
      <c r="AC71" s="783"/>
      <c r="AD71" s="783"/>
      <c r="AE71" s="783"/>
      <c r="AF71" s="783">
        <v>44</v>
      </c>
      <c r="AG71" s="783"/>
      <c r="AH71" s="783"/>
      <c r="AI71" s="783"/>
      <c r="AJ71" s="783"/>
      <c r="AK71" s="783" t="s">
        <v>182</v>
      </c>
      <c r="AL71" s="783"/>
      <c r="AM71" s="783"/>
      <c r="AN71" s="783"/>
      <c r="AO71" s="783"/>
      <c r="AP71" s="783" t="s">
        <v>182</v>
      </c>
      <c r="AQ71" s="783"/>
      <c r="AR71" s="783"/>
      <c r="AS71" s="783"/>
      <c r="AT71" s="783"/>
      <c r="AU71" s="783" t="s">
        <v>182</v>
      </c>
      <c r="AV71" s="783"/>
      <c r="AW71" s="783"/>
      <c r="AX71" s="783"/>
      <c r="AY71" s="783"/>
      <c r="AZ71" s="789"/>
      <c r="BA71" s="789"/>
      <c r="BB71" s="789"/>
      <c r="BC71" s="789"/>
      <c r="BD71" s="790"/>
      <c r="BE71" s="42"/>
      <c r="BF71" s="42"/>
      <c r="BG71" s="42"/>
      <c r="BH71" s="42"/>
      <c r="BI71" s="42"/>
      <c r="BJ71" s="42"/>
      <c r="BK71" s="42"/>
      <c r="BL71" s="42"/>
      <c r="BM71" s="42"/>
      <c r="BN71" s="42"/>
      <c r="BO71" s="42"/>
      <c r="BP71" s="42"/>
      <c r="BQ71" s="39">
        <v>65</v>
      </c>
      <c r="BR71" s="60"/>
      <c r="BS71" s="840"/>
      <c r="BT71" s="841"/>
      <c r="BU71" s="841"/>
      <c r="BV71" s="841"/>
      <c r="BW71" s="841"/>
      <c r="BX71" s="841"/>
      <c r="BY71" s="841"/>
      <c r="BZ71" s="841"/>
      <c r="CA71" s="841"/>
      <c r="CB71" s="841"/>
      <c r="CC71" s="841"/>
      <c r="CD71" s="841"/>
      <c r="CE71" s="841"/>
      <c r="CF71" s="841"/>
      <c r="CG71" s="842"/>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40"/>
      <c r="DW71" s="841"/>
      <c r="DX71" s="841"/>
      <c r="DY71" s="841"/>
      <c r="DZ71" s="843"/>
      <c r="EA71" s="35"/>
    </row>
    <row r="72" spans="1:131" ht="26.25" customHeight="1" x14ac:dyDescent="0.15">
      <c r="A72" s="39">
        <v>5</v>
      </c>
      <c r="B72" s="779" t="s">
        <v>143</v>
      </c>
      <c r="C72" s="780"/>
      <c r="D72" s="780"/>
      <c r="E72" s="780"/>
      <c r="F72" s="780"/>
      <c r="G72" s="780"/>
      <c r="H72" s="780"/>
      <c r="I72" s="780"/>
      <c r="J72" s="780"/>
      <c r="K72" s="780"/>
      <c r="L72" s="780"/>
      <c r="M72" s="780"/>
      <c r="N72" s="780"/>
      <c r="O72" s="780"/>
      <c r="P72" s="781"/>
      <c r="Q72" s="782">
        <v>73</v>
      </c>
      <c r="R72" s="783"/>
      <c r="S72" s="783"/>
      <c r="T72" s="783"/>
      <c r="U72" s="783"/>
      <c r="V72" s="783">
        <v>69</v>
      </c>
      <c r="W72" s="783"/>
      <c r="X72" s="783"/>
      <c r="Y72" s="783"/>
      <c r="Z72" s="783"/>
      <c r="AA72" s="783">
        <v>4</v>
      </c>
      <c r="AB72" s="783"/>
      <c r="AC72" s="783"/>
      <c r="AD72" s="783"/>
      <c r="AE72" s="783"/>
      <c r="AF72" s="783">
        <v>4</v>
      </c>
      <c r="AG72" s="783"/>
      <c r="AH72" s="783"/>
      <c r="AI72" s="783"/>
      <c r="AJ72" s="783"/>
      <c r="AK72" s="783">
        <v>18</v>
      </c>
      <c r="AL72" s="783"/>
      <c r="AM72" s="783"/>
      <c r="AN72" s="783"/>
      <c r="AO72" s="783"/>
      <c r="AP72" s="783" t="s">
        <v>182</v>
      </c>
      <c r="AQ72" s="783"/>
      <c r="AR72" s="783"/>
      <c r="AS72" s="783"/>
      <c r="AT72" s="783"/>
      <c r="AU72" s="783" t="s">
        <v>182</v>
      </c>
      <c r="AV72" s="783"/>
      <c r="AW72" s="783"/>
      <c r="AX72" s="783"/>
      <c r="AY72" s="783"/>
      <c r="AZ72" s="789"/>
      <c r="BA72" s="789"/>
      <c r="BB72" s="789"/>
      <c r="BC72" s="789"/>
      <c r="BD72" s="790"/>
      <c r="BE72" s="42"/>
      <c r="BF72" s="42"/>
      <c r="BG72" s="42"/>
      <c r="BH72" s="42"/>
      <c r="BI72" s="42"/>
      <c r="BJ72" s="42"/>
      <c r="BK72" s="42"/>
      <c r="BL72" s="42"/>
      <c r="BM72" s="42"/>
      <c r="BN72" s="42"/>
      <c r="BO72" s="42"/>
      <c r="BP72" s="42"/>
      <c r="BQ72" s="39">
        <v>66</v>
      </c>
      <c r="BR72" s="60"/>
      <c r="BS72" s="840"/>
      <c r="BT72" s="841"/>
      <c r="BU72" s="841"/>
      <c r="BV72" s="841"/>
      <c r="BW72" s="841"/>
      <c r="BX72" s="841"/>
      <c r="BY72" s="841"/>
      <c r="BZ72" s="841"/>
      <c r="CA72" s="841"/>
      <c r="CB72" s="841"/>
      <c r="CC72" s="841"/>
      <c r="CD72" s="841"/>
      <c r="CE72" s="841"/>
      <c r="CF72" s="841"/>
      <c r="CG72" s="842"/>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40"/>
      <c r="DW72" s="841"/>
      <c r="DX72" s="841"/>
      <c r="DY72" s="841"/>
      <c r="DZ72" s="843"/>
      <c r="EA72" s="35"/>
    </row>
    <row r="73" spans="1:131" ht="26.25" customHeight="1" x14ac:dyDescent="0.15">
      <c r="A73" s="39">
        <v>6</v>
      </c>
      <c r="B73" s="779" t="s">
        <v>448</v>
      </c>
      <c r="C73" s="780"/>
      <c r="D73" s="780"/>
      <c r="E73" s="780"/>
      <c r="F73" s="780"/>
      <c r="G73" s="780"/>
      <c r="H73" s="780"/>
      <c r="I73" s="780"/>
      <c r="J73" s="780"/>
      <c r="K73" s="780"/>
      <c r="L73" s="780"/>
      <c r="M73" s="780"/>
      <c r="N73" s="780"/>
      <c r="O73" s="780"/>
      <c r="P73" s="781"/>
      <c r="Q73" s="782">
        <v>138691</v>
      </c>
      <c r="R73" s="783"/>
      <c r="S73" s="783"/>
      <c r="T73" s="783"/>
      <c r="U73" s="783"/>
      <c r="V73" s="783">
        <v>129824</v>
      </c>
      <c r="W73" s="783"/>
      <c r="X73" s="783"/>
      <c r="Y73" s="783"/>
      <c r="Z73" s="783"/>
      <c r="AA73" s="783">
        <v>8867</v>
      </c>
      <c r="AB73" s="783"/>
      <c r="AC73" s="783"/>
      <c r="AD73" s="783"/>
      <c r="AE73" s="783"/>
      <c r="AF73" s="783">
        <v>8867</v>
      </c>
      <c r="AG73" s="783"/>
      <c r="AH73" s="783"/>
      <c r="AI73" s="783"/>
      <c r="AJ73" s="783"/>
      <c r="AK73" s="783" t="s">
        <v>182</v>
      </c>
      <c r="AL73" s="783"/>
      <c r="AM73" s="783"/>
      <c r="AN73" s="783"/>
      <c r="AO73" s="783"/>
      <c r="AP73" s="783" t="s">
        <v>182</v>
      </c>
      <c r="AQ73" s="783"/>
      <c r="AR73" s="783"/>
      <c r="AS73" s="783"/>
      <c r="AT73" s="783"/>
      <c r="AU73" s="783" t="s">
        <v>182</v>
      </c>
      <c r="AV73" s="783"/>
      <c r="AW73" s="783"/>
      <c r="AX73" s="783"/>
      <c r="AY73" s="783"/>
      <c r="AZ73" s="789"/>
      <c r="BA73" s="789"/>
      <c r="BB73" s="789"/>
      <c r="BC73" s="789"/>
      <c r="BD73" s="790"/>
      <c r="BE73" s="42"/>
      <c r="BF73" s="42"/>
      <c r="BG73" s="42"/>
      <c r="BH73" s="42"/>
      <c r="BI73" s="42"/>
      <c r="BJ73" s="42"/>
      <c r="BK73" s="42"/>
      <c r="BL73" s="42"/>
      <c r="BM73" s="42"/>
      <c r="BN73" s="42"/>
      <c r="BO73" s="42"/>
      <c r="BP73" s="42"/>
      <c r="BQ73" s="39">
        <v>67</v>
      </c>
      <c r="BR73" s="60"/>
      <c r="BS73" s="840"/>
      <c r="BT73" s="841"/>
      <c r="BU73" s="841"/>
      <c r="BV73" s="841"/>
      <c r="BW73" s="841"/>
      <c r="BX73" s="841"/>
      <c r="BY73" s="841"/>
      <c r="BZ73" s="841"/>
      <c r="CA73" s="841"/>
      <c r="CB73" s="841"/>
      <c r="CC73" s="841"/>
      <c r="CD73" s="841"/>
      <c r="CE73" s="841"/>
      <c r="CF73" s="841"/>
      <c r="CG73" s="842"/>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40"/>
      <c r="DW73" s="841"/>
      <c r="DX73" s="841"/>
      <c r="DY73" s="841"/>
      <c r="DZ73" s="843"/>
      <c r="EA73" s="35"/>
    </row>
    <row r="74" spans="1:131" ht="26.25" customHeight="1" x14ac:dyDescent="0.15">
      <c r="A74" s="39">
        <v>7</v>
      </c>
      <c r="B74" s="779"/>
      <c r="C74" s="780"/>
      <c r="D74" s="780"/>
      <c r="E74" s="780"/>
      <c r="F74" s="780"/>
      <c r="G74" s="780"/>
      <c r="H74" s="780"/>
      <c r="I74" s="780"/>
      <c r="J74" s="780"/>
      <c r="K74" s="780"/>
      <c r="L74" s="780"/>
      <c r="M74" s="780"/>
      <c r="N74" s="780"/>
      <c r="O74" s="780"/>
      <c r="P74" s="781"/>
      <c r="Q74" s="782"/>
      <c r="R74" s="783"/>
      <c r="S74" s="783"/>
      <c r="T74" s="783"/>
      <c r="U74" s="783"/>
      <c r="V74" s="783"/>
      <c r="W74" s="783"/>
      <c r="X74" s="783"/>
      <c r="Y74" s="783"/>
      <c r="Z74" s="783"/>
      <c r="AA74" s="783"/>
      <c r="AB74" s="783"/>
      <c r="AC74" s="783"/>
      <c r="AD74" s="783"/>
      <c r="AE74" s="783"/>
      <c r="AF74" s="783"/>
      <c r="AG74" s="783"/>
      <c r="AH74" s="783"/>
      <c r="AI74" s="783"/>
      <c r="AJ74" s="783"/>
      <c r="AK74" s="783"/>
      <c r="AL74" s="783"/>
      <c r="AM74" s="783"/>
      <c r="AN74" s="783"/>
      <c r="AO74" s="783"/>
      <c r="AP74" s="783"/>
      <c r="AQ74" s="783"/>
      <c r="AR74" s="783"/>
      <c r="AS74" s="783"/>
      <c r="AT74" s="783"/>
      <c r="AU74" s="783"/>
      <c r="AV74" s="783"/>
      <c r="AW74" s="783"/>
      <c r="AX74" s="783"/>
      <c r="AY74" s="783"/>
      <c r="AZ74" s="789"/>
      <c r="BA74" s="789"/>
      <c r="BB74" s="789"/>
      <c r="BC74" s="789"/>
      <c r="BD74" s="790"/>
      <c r="BE74" s="42"/>
      <c r="BF74" s="42"/>
      <c r="BG74" s="42"/>
      <c r="BH74" s="42"/>
      <c r="BI74" s="42"/>
      <c r="BJ74" s="42"/>
      <c r="BK74" s="42"/>
      <c r="BL74" s="42"/>
      <c r="BM74" s="42"/>
      <c r="BN74" s="42"/>
      <c r="BO74" s="42"/>
      <c r="BP74" s="42"/>
      <c r="BQ74" s="39">
        <v>68</v>
      </c>
      <c r="BR74" s="60"/>
      <c r="BS74" s="840"/>
      <c r="BT74" s="841"/>
      <c r="BU74" s="841"/>
      <c r="BV74" s="841"/>
      <c r="BW74" s="841"/>
      <c r="BX74" s="841"/>
      <c r="BY74" s="841"/>
      <c r="BZ74" s="841"/>
      <c r="CA74" s="841"/>
      <c r="CB74" s="841"/>
      <c r="CC74" s="841"/>
      <c r="CD74" s="841"/>
      <c r="CE74" s="841"/>
      <c r="CF74" s="841"/>
      <c r="CG74" s="842"/>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40"/>
      <c r="DW74" s="841"/>
      <c r="DX74" s="841"/>
      <c r="DY74" s="841"/>
      <c r="DZ74" s="843"/>
      <c r="EA74" s="35"/>
    </row>
    <row r="75" spans="1:131" ht="26.25" customHeight="1" x14ac:dyDescent="0.15">
      <c r="A75" s="39">
        <v>8</v>
      </c>
      <c r="B75" s="779"/>
      <c r="C75" s="780"/>
      <c r="D75" s="780"/>
      <c r="E75" s="780"/>
      <c r="F75" s="780"/>
      <c r="G75" s="780"/>
      <c r="H75" s="780"/>
      <c r="I75" s="780"/>
      <c r="J75" s="780"/>
      <c r="K75" s="780"/>
      <c r="L75" s="780"/>
      <c r="M75" s="780"/>
      <c r="N75" s="780"/>
      <c r="O75" s="780"/>
      <c r="P75" s="781"/>
      <c r="Q75" s="791"/>
      <c r="R75" s="786"/>
      <c r="S75" s="786"/>
      <c r="T75" s="786"/>
      <c r="U75" s="788"/>
      <c r="V75" s="784"/>
      <c r="W75" s="786"/>
      <c r="X75" s="786"/>
      <c r="Y75" s="786"/>
      <c r="Z75" s="788"/>
      <c r="AA75" s="784"/>
      <c r="AB75" s="786"/>
      <c r="AC75" s="786"/>
      <c r="AD75" s="786"/>
      <c r="AE75" s="788"/>
      <c r="AF75" s="784"/>
      <c r="AG75" s="786"/>
      <c r="AH75" s="786"/>
      <c r="AI75" s="786"/>
      <c r="AJ75" s="788"/>
      <c r="AK75" s="784"/>
      <c r="AL75" s="786"/>
      <c r="AM75" s="786"/>
      <c r="AN75" s="786"/>
      <c r="AO75" s="788"/>
      <c r="AP75" s="784"/>
      <c r="AQ75" s="786"/>
      <c r="AR75" s="786"/>
      <c r="AS75" s="786"/>
      <c r="AT75" s="788"/>
      <c r="AU75" s="784"/>
      <c r="AV75" s="786"/>
      <c r="AW75" s="786"/>
      <c r="AX75" s="786"/>
      <c r="AY75" s="788"/>
      <c r="AZ75" s="789"/>
      <c r="BA75" s="789"/>
      <c r="BB75" s="789"/>
      <c r="BC75" s="789"/>
      <c r="BD75" s="790"/>
      <c r="BE75" s="42"/>
      <c r="BF75" s="42"/>
      <c r="BG75" s="42"/>
      <c r="BH75" s="42"/>
      <c r="BI75" s="42"/>
      <c r="BJ75" s="42"/>
      <c r="BK75" s="42"/>
      <c r="BL75" s="42"/>
      <c r="BM75" s="42"/>
      <c r="BN75" s="42"/>
      <c r="BO75" s="42"/>
      <c r="BP75" s="42"/>
      <c r="BQ75" s="39">
        <v>69</v>
      </c>
      <c r="BR75" s="60"/>
      <c r="BS75" s="840"/>
      <c r="BT75" s="841"/>
      <c r="BU75" s="841"/>
      <c r="BV75" s="841"/>
      <c r="BW75" s="841"/>
      <c r="BX75" s="841"/>
      <c r="BY75" s="841"/>
      <c r="BZ75" s="841"/>
      <c r="CA75" s="841"/>
      <c r="CB75" s="841"/>
      <c r="CC75" s="841"/>
      <c r="CD75" s="841"/>
      <c r="CE75" s="841"/>
      <c r="CF75" s="841"/>
      <c r="CG75" s="842"/>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40"/>
      <c r="DW75" s="841"/>
      <c r="DX75" s="841"/>
      <c r="DY75" s="841"/>
      <c r="DZ75" s="843"/>
      <c r="EA75" s="35"/>
    </row>
    <row r="76" spans="1:131" ht="26.25" customHeight="1" x14ac:dyDescent="0.15">
      <c r="A76" s="39">
        <v>9</v>
      </c>
      <c r="B76" s="779"/>
      <c r="C76" s="780"/>
      <c r="D76" s="780"/>
      <c r="E76" s="780"/>
      <c r="F76" s="780"/>
      <c r="G76" s="780"/>
      <c r="H76" s="780"/>
      <c r="I76" s="780"/>
      <c r="J76" s="780"/>
      <c r="K76" s="780"/>
      <c r="L76" s="780"/>
      <c r="M76" s="780"/>
      <c r="N76" s="780"/>
      <c r="O76" s="780"/>
      <c r="P76" s="781"/>
      <c r="Q76" s="791"/>
      <c r="R76" s="786"/>
      <c r="S76" s="786"/>
      <c r="T76" s="786"/>
      <c r="U76" s="788"/>
      <c r="V76" s="784"/>
      <c r="W76" s="786"/>
      <c r="X76" s="786"/>
      <c r="Y76" s="786"/>
      <c r="Z76" s="788"/>
      <c r="AA76" s="784"/>
      <c r="AB76" s="786"/>
      <c r="AC76" s="786"/>
      <c r="AD76" s="786"/>
      <c r="AE76" s="788"/>
      <c r="AF76" s="784"/>
      <c r="AG76" s="786"/>
      <c r="AH76" s="786"/>
      <c r="AI76" s="786"/>
      <c r="AJ76" s="788"/>
      <c r="AK76" s="784"/>
      <c r="AL76" s="786"/>
      <c r="AM76" s="786"/>
      <c r="AN76" s="786"/>
      <c r="AO76" s="788"/>
      <c r="AP76" s="784"/>
      <c r="AQ76" s="786"/>
      <c r="AR76" s="786"/>
      <c r="AS76" s="786"/>
      <c r="AT76" s="788"/>
      <c r="AU76" s="784"/>
      <c r="AV76" s="786"/>
      <c r="AW76" s="786"/>
      <c r="AX76" s="786"/>
      <c r="AY76" s="788"/>
      <c r="AZ76" s="789"/>
      <c r="BA76" s="789"/>
      <c r="BB76" s="789"/>
      <c r="BC76" s="789"/>
      <c r="BD76" s="790"/>
      <c r="BE76" s="42"/>
      <c r="BF76" s="42"/>
      <c r="BG76" s="42"/>
      <c r="BH76" s="42"/>
      <c r="BI76" s="42"/>
      <c r="BJ76" s="42"/>
      <c r="BK76" s="42"/>
      <c r="BL76" s="42"/>
      <c r="BM76" s="42"/>
      <c r="BN76" s="42"/>
      <c r="BO76" s="42"/>
      <c r="BP76" s="42"/>
      <c r="BQ76" s="39">
        <v>70</v>
      </c>
      <c r="BR76" s="60"/>
      <c r="BS76" s="840"/>
      <c r="BT76" s="841"/>
      <c r="BU76" s="841"/>
      <c r="BV76" s="841"/>
      <c r="BW76" s="841"/>
      <c r="BX76" s="841"/>
      <c r="BY76" s="841"/>
      <c r="BZ76" s="841"/>
      <c r="CA76" s="841"/>
      <c r="CB76" s="841"/>
      <c r="CC76" s="841"/>
      <c r="CD76" s="841"/>
      <c r="CE76" s="841"/>
      <c r="CF76" s="841"/>
      <c r="CG76" s="842"/>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40"/>
      <c r="DW76" s="841"/>
      <c r="DX76" s="841"/>
      <c r="DY76" s="841"/>
      <c r="DZ76" s="843"/>
      <c r="EA76" s="35"/>
    </row>
    <row r="77" spans="1:131" ht="26.25" customHeight="1" x14ac:dyDescent="0.15">
      <c r="A77" s="39">
        <v>10</v>
      </c>
      <c r="B77" s="779"/>
      <c r="C77" s="780"/>
      <c r="D77" s="780"/>
      <c r="E77" s="780"/>
      <c r="F77" s="780"/>
      <c r="G77" s="780"/>
      <c r="H77" s="780"/>
      <c r="I77" s="780"/>
      <c r="J77" s="780"/>
      <c r="K77" s="780"/>
      <c r="L77" s="780"/>
      <c r="M77" s="780"/>
      <c r="N77" s="780"/>
      <c r="O77" s="780"/>
      <c r="P77" s="781"/>
      <c r="Q77" s="791"/>
      <c r="R77" s="786"/>
      <c r="S77" s="786"/>
      <c r="T77" s="786"/>
      <c r="U77" s="788"/>
      <c r="V77" s="784"/>
      <c r="W77" s="786"/>
      <c r="X77" s="786"/>
      <c r="Y77" s="786"/>
      <c r="Z77" s="788"/>
      <c r="AA77" s="784"/>
      <c r="AB77" s="786"/>
      <c r="AC77" s="786"/>
      <c r="AD77" s="786"/>
      <c r="AE77" s="788"/>
      <c r="AF77" s="784"/>
      <c r="AG77" s="786"/>
      <c r="AH77" s="786"/>
      <c r="AI77" s="786"/>
      <c r="AJ77" s="788"/>
      <c r="AK77" s="784"/>
      <c r="AL77" s="786"/>
      <c r="AM77" s="786"/>
      <c r="AN77" s="786"/>
      <c r="AO77" s="788"/>
      <c r="AP77" s="784"/>
      <c r="AQ77" s="786"/>
      <c r="AR77" s="786"/>
      <c r="AS77" s="786"/>
      <c r="AT77" s="788"/>
      <c r="AU77" s="784"/>
      <c r="AV77" s="786"/>
      <c r="AW77" s="786"/>
      <c r="AX77" s="786"/>
      <c r="AY77" s="788"/>
      <c r="AZ77" s="789"/>
      <c r="BA77" s="789"/>
      <c r="BB77" s="789"/>
      <c r="BC77" s="789"/>
      <c r="BD77" s="790"/>
      <c r="BE77" s="42"/>
      <c r="BF77" s="42"/>
      <c r="BG77" s="42"/>
      <c r="BH77" s="42"/>
      <c r="BI77" s="42"/>
      <c r="BJ77" s="42"/>
      <c r="BK77" s="42"/>
      <c r="BL77" s="42"/>
      <c r="BM77" s="42"/>
      <c r="BN77" s="42"/>
      <c r="BO77" s="42"/>
      <c r="BP77" s="42"/>
      <c r="BQ77" s="39">
        <v>71</v>
      </c>
      <c r="BR77" s="60"/>
      <c r="BS77" s="840"/>
      <c r="BT77" s="841"/>
      <c r="BU77" s="841"/>
      <c r="BV77" s="841"/>
      <c r="BW77" s="841"/>
      <c r="BX77" s="841"/>
      <c r="BY77" s="841"/>
      <c r="BZ77" s="841"/>
      <c r="CA77" s="841"/>
      <c r="CB77" s="841"/>
      <c r="CC77" s="841"/>
      <c r="CD77" s="841"/>
      <c r="CE77" s="841"/>
      <c r="CF77" s="841"/>
      <c r="CG77" s="842"/>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40"/>
      <c r="DW77" s="841"/>
      <c r="DX77" s="841"/>
      <c r="DY77" s="841"/>
      <c r="DZ77" s="843"/>
      <c r="EA77" s="35"/>
    </row>
    <row r="78" spans="1:131" ht="26.25" customHeight="1" x14ac:dyDescent="0.15">
      <c r="A78" s="39">
        <v>11</v>
      </c>
      <c r="B78" s="779"/>
      <c r="C78" s="780"/>
      <c r="D78" s="780"/>
      <c r="E78" s="780"/>
      <c r="F78" s="780"/>
      <c r="G78" s="780"/>
      <c r="H78" s="780"/>
      <c r="I78" s="780"/>
      <c r="J78" s="780"/>
      <c r="K78" s="780"/>
      <c r="L78" s="780"/>
      <c r="M78" s="780"/>
      <c r="N78" s="780"/>
      <c r="O78" s="780"/>
      <c r="P78" s="781"/>
      <c r="Q78" s="782"/>
      <c r="R78" s="783"/>
      <c r="S78" s="783"/>
      <c r="T78" s="783"/>
      <c r="U78" s="783"/>
      <c r="V78" s="783"/>
      <c r="W78" s="783"/>
      <c r="X78" s="783"/>
      <c r="Y78" s="783"/>
      <c r="Z78" s="783"/>
      <c r="AA78" s="783"/>
      <c r="AB78" s="783"/>
      <c r="AC78" s="783"/>
      <c r="AD78" s="783"/>
      <c r="AE78" s="783"/>
      <c r="AF78" s="783"/>
      <c r="AG78" s="783"/>
      <c r="AH78" s="783"/>
      <c r="AI78" s="783"/>
      <c r="AJ78" s="783"/>
      <c r="AK78" s="783"/>
      <c r="AL78" s="783"/>
      <c r="AM78" s="783"/>
      <c r="AN78" s="783"/>
      <c r="AO78" s="783"/>
      <c r="AP78" s="783"/>
      <c r="AQ78" s="783"/>
      <c r="AR78" s="783"/>
      <c r="AS78" s="783"/>
      <c r="AT78" s="783"/>
      <c r="AU78" s="783"/>
      <c r="AV78" s="783"/>
      <c r="AW78" s="783"/>
      <c r="AX78" s="783"/>
      <c r="AY78" s="783"/>
      <c r="AZ78" s="789"/>
      <c r="BA78" s="789"/>
      <c r="BB78" s="789"/>
      <c r="BC78" s="789"/>
      <c r="BD78" s="790"/>
      <c r="BE78" s="42"/>
      <c r="BF78" s="42"/>
      <c r="BG78" s="42"/>
      <c r="BH78" s="42"/>
      <c r="BI78" s="42"/>
      <c r="BJ78" s="35"/>
      <c r="BK78" s="35"/>
      <c r="BL78" s="35"/>
      <c r="BM78" s="35"/>
      <c r="BN78" s="35"/>
      <c r="BO78" s="42"/>
      <c r="BP78" s="42"/>
      <c r="BQ78" s="39">
        <v>72</v>
      </c>
      <c r="BR78" s="60"/>
      <c r="BS78" s="840"/>
      <c r="BT78" s="841"/>
      <c r="BU78" s="841"/>
      <c r="BV78" s="841"/>
      <c r="BW78" s="841"/>
      <c r="BX78" s="841"/>
      <c r="BY78" s="841"/>
      <c r="BZ78" s="841"/>
      <c r="CA78" s="841"/>
      <c r="CB78" s="841"/>
      <c r="CC78" s="841"/>
      <c r="CD78" s="841"/>
      <c r="CE78" s="841"/>
      <c r="CF78" s="841"/>
      <c r="CG78" s="842"/>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40"/>
      <c r="DW78" s="841"/>
      <c r="DX78" s="841"/>
      <c r="DY78" s="841"/>
      <c r="DZ78" s="843"/>
      <c r="EA78" s="35"/>
    </row>
    <row r="79" spans="1:131" ht="26.25" customHeight="1" x14ac:dyDescent="0.15">
      <c r="A79" s="39">
        <v>12</v>
      </c>
      <c r="B79" s="779"/>
      <c r="C79" s="780"/>
      <c r="D79" s="780"/>
      <c r="E79" s="780"/>
      <c r="F79" s="780"/>
      <c r="G79" s="780"/>
      <c r="H79" s="780"/>
      <c r="I79" s="780"/>
      <c r="J79" s="780"/>
      <c r="K79" s="780"/>
      <c r="L79" s="780"/>
      <c r="M79" s="780"/>
      <c r="N79" s="780"/>
      <c r="O79" s="780"/>
      <c r="P79" s="781"/>
      <c r="Q79" s="782"/>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783"/>
      <c r="AP79" s="783"/>
      <c r="AQ79" s="783"/>
      <c r="AR79" s="783"/>
      <c r="AS79" s="783"/>
      <c r="AT79" s="783"/>
      <c r="AU79" s="783"/>
      <c r="AV79" s="783"/>
      <c r="AW79" s="783"/>
      <c r="AX79" s="783"/>
      <c r="AY79" s="783"/>
      <c r="AZ79" s="789"/>
      <c r="BA79" s="789"/>
      <c r="BB79" s="789"/>
      <c r="BC79" s="789"/>
      <c r="BD79" s="790"/>
      <c r="BE79" s="42"/>
      <c r="BF79" s="42"/>
      <c r="BG79" s="42"/>
      <c r="BH79" s="42"/>
      <c r="BI79" s="42"/>
      <c r="BJ79" s="35"/>
      <c r="BK79" s="35"/>
      <c r="BL79" s="35"/>
      <c r="BM79" s="35"/>
      <c r="BN79" s="35"/>
      <c r="BO79" s="42"/>
      <c r="BP79" s="42"/>
      <c r="BQ79" s="39">
        <v>73</v>
      </c>
      <c r="BR79" s="60"/>
      <c r="BS79" s="840"/>
      <c r="BT79" s="841"/>
      <c r="BU79" s="841"/>
      <c r="BV79" s="841"/>
      <c r="BW79" s="841"/>
      <c r="BX79" s="841"/>
      <c r="BY79" s="841"/>
      <c r="BZ79" s="841"/>
      <c r="CA79" s="841"/>
      <c r="CB79" s="841"/>
      <c r="CC79" s="841"/>
      <c r="CD79" s="841"/>
      <c r="CE79" s="841"/>
      <c r="CF79" s="841"/>
      <c r="CG79" s="842"/>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40"/>
      <c r="DW79" s="841"/>
      <c r="DX79" s="841"/>
      <c r="DY79" s="841"/>
      <c r="DZ79" s="843"/>
      <c r="EA79" s="35"/>
    </row>
    <row r="80" spans="1:131" ht="26.25" customHeight="1" x14ac:dyDescent="0.15">
      <c r="A80" s="39">
        <v>13</v>
      </c>
      <c r="B80" s="779"/>
      <c r="C80" s="780"/>
      <c r="D80" s="780"/>
      <c r="E80" s="780"/>
      <c r="F80" s="780"/>
      <c r="G80" s="780"/>
      <c r="H80" s="780"/>
      <c r="I80" s="780"/>
      <c r="J80" s="780"/>
      <c r="K80" s="780"/>
      <c r="L80" s="780"/>
      <c r="M80" s="780"/>
      <c r="N80" s="780"/>
      <c r="O80" s="780"/>
      <c r="P80" s="781"/>
      <c r="Q80" s="782"/>
      <c r="R80" s="783"/>
      <c r="S80" s="783"/>
      <c r="T80" s="783"/>
      <c r="U80" s="783"/>
      <c r="V80" s="783"/>
      <c r="W80" s="783"/>
      <c r="X80" s="783"/>
      <c r="Y80" s="783"/>
      <c r="Z80" s="783"/>
      <c r="AA80" s="783"/>
      <c r="AB80" s="783"/>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783"/>
      <c r="AY80" s="783"/>
      <c r="AZ80" s="789"/>
      <c r="BA80" s="789"/>
      <c r="BB80" s="789"/>
      <c r="BC80" s="789"/>
      <c r="BD80" s="790"/>
      <c r="BE80" s="42"/>
      <c r="BF80" s="42"/>
      <c r="BG80" s="42"/>
      <c r="BH80" s="42"/>
      <c r="BI80" s="42"/>
      <c r="BJ80" s="42"/>
      <c r="BK80" s="42"/>
      <c r="BL80" s="42"/>
      <c r="BM80" s="42"/>
      <c r="BN80" s="42"/>
      <c r="BO80" s="42"/>
      <c r="BP80" s="42"/>
      <c r="BQ80" s="39">
        <v>74</v>
      </c>
      <c r="BR80" s="60"/>
      <c r="BS80" s="840"/>
      <c r="BT80" s="841"/>
      <c r="BU80" s="841"/>
      <c r="BV80" s="841"/>
      <c r="BW80" s="841"/>
      <c r="BX80" s="841"/>
      <c r="BY80" s="841"/>
      <c r="BZ80" s="841"/>
      <c r="CA80" s="841"/>
      <c r="CB80" s="841"/>
      <c r="CC80" s="841"/>
      <c r="CD80" s="841"/>
      <c r="CE80" s="841"/>
      <c r="CF80" s="841"/>
      <c r="CG80" s="842"/>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40"/>
      <c r="DW80" s="841"/>
      <c r="DX80" s="841"/>
      <c r="DY80" s="841"/>
      <c r="DZ80" s="843"/>
      <c r="EA80" s="35"/>
    </row>
    <row r="81" spans="1:131" ht="26.25" customHeight="1" x14ac:dyDescent="0.15">
      <c r="A81" s="39">
        <v>14</v>
      </c>
      <c r="B81" s="779"/>
      <c r="C81" s="780"/>
      <c r="D81" s="780"/>
      <c r="E81" s="780"/>
      <c r="F81" s="780"/>
      <c r="G81" s="780"/>
      <c r="H81" s="780"/>
      <c r="I81" s="780"/>
      <c r="J81" s="780"/>
      <c r="K81" s="780"/>
      <c r="L81" s="780"/>
      <c r="M81" s="780"/>
      <c r="N81" s="780"/>
      <c r="O81" s="780"/>
      <c r="P81" s="781"/>
      <c r="Q81" s="782"/>
      <c r="R81" s="783"/>
      <c r="S81" s="783"/>
      <c r="T81" s="783"/>
      <c r="U81" s="783"/>
      <c r="V81" s="783"/>
      <c r="W81" s="783"/>
      <c r="X81" s="783"/>
      <c r="Y81" s="783"/>
      <c r="Z81" s="783"/>
      <c r="AA81" s="783"/>
      <c r="AB81" s="783"/>
      <c r="AC81" s="783"/>
      <c r="AD81" s="783"/>
      <c r="AE81" s="783"/>
      <c r="AF81" s="783"/>
      <c r="AG81" s="783"/>
      <c r="AH81" s="783"/>
      <c r="AI81" s="783"/>
      <c r="AJ81" s="783"/>
      <c r="AK81" s="783"/>
      <c r="AL81" s="783"/>
      <c r="AM81" s="783"/>
      <c r="AN81" s="783"/>
      <c r="AO81" s="783"/>
      <c r="AP81" s="783"/>
      <c r="AQ81" s="783"/>
      <c r="AR81" s="783"/>
      <c r="AS81" s="783"/>
      <c r="AT81" s="783"/>
      <c r="AU81" s="783"/>
      <c r="AV81" s="783"/>
      <c r="AW81" s="783"/>
      <c r="AX81" s="783"/>
      <c r="AY81" s="783"/>
      <c r="AZ81" s="789"/>
      <c r="BA81" s="789"/>
      <c r="BB81" s="789"/>
      <c r="BC81" s="789"/>
      <c r="BD81" s="790"/>
      <c r="BE81" s="42"/>
      <c r="BF81" s="42"/>
      <c r="BG81" s="42"/>
      <c r="BH81" s="42"/>
      <c r="BI81" s="42"/>
      <c r="BJ81" s="42"/>
      <c r="BK81" s="42"/>
      <c r="BL81" s="42"/>
      <c r="BM81" s="42"/>
      <c r="BN81" s="42"/>
      <c r="BO81" s="42"/>
      <c r="BP81" s="42"/>
      <c r="BQ81" s="39">
        <v>75</v>
      </c>
      <c r="BR81" s="60"/>
      <c r="BS81" s="840"/>
      <c r="BT81" s="841"/>
      <c r="BU81" s="841"/>
      <c r="BV81" s="841"/>
      <c r="BW81" s="841"/>
      <c r="BX81" s="841"/>
      <c r="BY81" s="841"/>
      <c r="BZ81" s="841"/>
      <c r="CA81" s="841"/>
      <c r="CB81" s="841"/>
      <c r="CC81" s="841"/>
      <c r="CD81" s="841"/>
      <c r="CE81" s="841"/>
      <c r="CF81" s="841"/>
      <c r="CG81" s="842"/>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40"/>
      <c r="DW81" s="841"/>
      <c r="DX81" s="841"/>
      <c r="DY81" s="841"/>
      <c r="DZ81" s="843"/>
      <c r="EA81" s="35"/>
    </row>
    <row r="82" spans="1:131" ht="26.25" customHeight="1" x14ac:dyDescent="0.15">
      <c r="A82" s="39">
        <v>15</v>
      </c>
      <c r="B82" s="779"/>
      <c r="C82" s="780"/>
      <c r="D82" s="780"/>
      <c r="E82" s="780"/>
      <c r="F82" s="780"/>
      <c r="G82" s="780"/>
      <c r="H82" s="780"/>
      <c r="I82" s="780"/>
      <c r="J82" s="780"/>
      <c r="K82" s="780"/>
      <c r="L82" s="780"/>
      <c r="M82" s="780"/>
      <c r="N82" s="780"/>
      <c r="O82" s="780"/>
      <c r="P82" s="781"/>
      <c r="Q82" s="782"/>
      <c r="R82" s="783"/>
      <c r="S82" s="783"/>
      <c r="T82" s="783"/>
      <c r="U82" s="783"/>
      <c r="V82" s="783"/>
      <c r="W82" s="783"/>
      <c r="X82" s="783"/>
      <c r="Y82" s="783"/>
      <c r="Z82" s="783"/>
      <c r="AA82" s="783"/>
      <c r="AB82" s="783"/>
      <c r="AC82" s="783"/>
      <c r="AD82" s="783"/>
      <c r="AE82" s="783"/>
      <c r="AF82" s="783"/>
      <c r="AG82" s="783"/>
      <c r="AH82" s="783"/>
      <c r="AI82" s="783"/>
      <c r="AJ82" s="783"/>
      <c r="AK82" s="783"/>
      <c r="AL82" s="783"/>
      <c r="AM82" s="783"/>
      <c r="AN82" s="783"/>
      <c r="AO82" s="783"/>
      <c r="AP82" s="783"/>
      <c r="AQ82" s="783"/>
      <c r="AR82" s="783"/>
      <c r="AS82" s="783"/>
      <c r="AT82" s="783"/>
      <c r="AU82" s="783"/>
      <c r="AV82" s="783"/>
      <c r="AW82" s="783"/>
      <c r="AX82" s="783"/>
      <c r="AY82" s="783"/>
      <c r="AZ82" s="789"/>
      <c r="BA82" s="789"/>
      <c r="BB82" s="789"/>
      <c r="BC82" s="789"/>
      <c r="BD82" s="790"/>
      <c r="BE82" s="42"/>
      <c r="BF82" s="42"/>
      <c r="BG82" s="42"/>
      <c r="BH82" s="42"/>
      <c r="BI82" s="42"/>
      <c r="BJ82" s="42"/>
      <c r="BK82" s="42"/>
      <c r="BL82" s="42"/>
      <c r="BM82" s="42"/>
      <c r="BN82" s="42"/>
      <c r="BO82" s="42"/>
      <c r="BP82" s="42"/>
      <c r="BQ82" s="39">
        <v>76</v>
      </c>
      <c r="BR82" s="60"/>
      <c r="BS82" s="840"/>
      <c r="BT82" s="841"/>
      <c r="BU82" s="841"/>
      <c r="BV82" s="841"/>
      <c r="BW82" s="841"/>
      <c r="BX82" s="841"/>
      <c r="BY82" s="841"/>
      <c r="BZ82" s="841"/>
      <c r="CA82" s="841"/>
      <c r="CB82" s="841"/>
      <c r="CC82" s="841"/>
      <c r="CD82" s="841"/>
      <c r="CE82" s="841"/>
      <c r="CF82" s="841"/>
      <c r="CG82" s="842"/>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40"/>
      <c r="DW82" s="841"/>
      <c r="DX82" s="841"/>
      <c r="DY82" s="841"/>
      <c r="DZ82" s="843"/>
      <c r="EA82" s="35"/>
    </row>
    <row r="83" spans="1:131" ht="26.25" customHeight="1" x14ac:dyDescent="0.15">
      <c r="A83" s="39">
        <v>16</v>
      </c>
      <c r="B83" s="779"/>
      <c r="C83" s="780"/>
      <c r="D83" s="780"/>
      <c r="E83" s="780"/>
      <c r="F83" s="780"/>
      <c r="G83" s="780"/>
      <c r="H83" s="780"/>
      <c r="I83" s="780"/>
      <c r="J83" s="780"/>
      <c r="K83" s="780"/>
      <c r="L83" s="780"/>
      <c r="M83" s="780"/>
      <c r="N83" s="780"/>
      <c r="O83" s="780"/>
      <c r="P83" s="781"/>
      <c r="Q83" s="782"/>
      <c r="R83" s="783"/>
      <c r="S83" s="783"/>
      <c r="T83" s="783"/>
      <c r="U83" s="783"/>
      <c r="V83" s="783"/>
      <c r="W83" s="783"/>
      <c r="X83" s="783"/>
      <c r="Y83" s="783"/>
      <c r="Z83" s="783"/>
      <c r="AA83" s="783"/>
      <c r="AB83" s="783"/>
      <c r="AC83" s="783"/>
      <c r="AD83" s="783"/>
      <c r="AE83" s="783"/>
      <c r="AF83" s="783"/>
      <c r="AG83" s="783"/>
      <c r="AH83" s="783"/>
      <c r="AI83" s="783"/>
      <c r="AJ83" s="783"/>
      <c r="AK83" s="783"/>
      <c r="AL83" s="783"/>
      <c r="AM83" s="783"/>
      <c r="AN83" s="783"/>
      <c r="AO83" s="783"/>
      <c r="AP83" s="783"/>
      <c r="AQ83" s="783"/>
      <c r="AR83" s="783"/>
      <c r="AS83" s="783"/>
      <c r="AT83" s="783"/>
      <c r="AU83" s="783"/>
      <c r="AV83" s="783"/>
      <c r="AW83" s="783"/>
      <c r="AX83" s="783"/>
      <c r="AY83" s="783"/>
      <c r="AZ83" s="789"/>
      <c r="BA83" s="789"/>
      <c r="BB83" s="789"/>
      <c r="BC83" s="789"/>
      <c r="BD83" s="790"/>
      <c r="BE83" s="42"/>
      <c r="BF83" s="42"/>
      <c r="BG83" s="42"/>
      <c r="BH83" s="42"/>
      <c r="BI83" s="42"/>
      <c r="BJ83" s="42"/>
      <c r="BK83" s="42"/>
      <c r="BL83" s="42"/>
      <c r="BM83" s="42"/>
      <c r="BN83" s="42"/>
      <c r="BO83" s="42"/>
      <c r="BP83" s="42"/>
      <c r="BQ83" s="39">
        <v>77</v>
      </c>
      <c r="BR83" s="60"/>
      <c r="BS83" s="840"/>
      <c r="BT83" s="841"/>
      <c r="BU83" s="841"/>
      <c r="BV83" s="841"/>
      <c r="BW83" s="841"/>
      <c r="BX83" s="841"/>
      <c r="BY83" s="841"/>
      <c r="BZ83" s="841"/>
      <c r="CA83" s="841"/>
      <c r="CB83" s="841"/>
      <c r="CC83" s="841"/>
      <c r="CD83" s="841"/>
      <c r="CE83" s="841"/>
      <c r="CF83" s="841"/>
      <c r="CG83" s="842"/>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40"/>
      <c r="DW83" s="841"/>
      <c r="DX83" s="841"/>
      <c r="DY83" s="841"/>
      <c r="DZ83" s="843"/>
      <c r="EA83" s="35"/>
    </row>
    <row r="84" spans="1:131" ht="26.25" customHeight="1" x14ac:dyDescent="0.15">
      <c r="A84" s="39">
        <v>17</v>
      </c>
      <c r="B84" s="779"/>
      <c r="C84" s="780"/>
      <c r="D84" s="780"/>
      <c r="E84" s="780"/>
      <c r="F84" s="780"/>
      <c r="G84" s="780"/>
      <c r="H84" s="780"/>
      <c r="I84" s="780"/>
      <c r="J84" s="780"/>
      <c r="K84" s="780"/>
      <c r="L84" s="780"/>
      <c r="M84" s="780"/>
      <c r="N84" s="780"/>
      <c r="O84" s="780"/>
      <c r="P84" s="781"/>
      <c r="Q84" s="782"/>
      <c r="R84" s="783"/>
      <c r="S84" s="783"/>
      <c r="T84" s="783"/>
      <c r="U84" s="783"/>
      <c r="V84" s="783"/>
      <c r="W84" s="783"/>
      <c r="X84" s="783"/>
      <c r="Y84" s="783"/>
      <c r="Z84" s="783"/>
      <c r="AA84" s="783"/>
      <c r="AB84" s="783"/>
      <c r="AC84" s="783"/>
      <c r="AD84" s="783"/>
      <c r="AE84" s="783"/>
      <c r="AF84" s="783"/>
      <c r="AG84" s="783"/>
      <c r="AH84" s="783"/>
      <c r="AI84" s="783"/>
      <c r="AJ84" s="783"/>
      <c r="AK84" s="783"/>
      <c r="AL84" s="783"/>
      <c r="AM84" s="783"/>
      <c r="AN84" s="783"/>
      <c r="AO84" s="783"/>
      <c r="AP84" s="783"/>
      <c r="AQ84" s="783"/>
      <c r="AR84" s="783"/>
      <c r="AS84" s="783"/>
      <c r="AT84" s="783"/>
      <c r="AU84" s="783"/>
      <c r="AV84" s="783"/>
      <c r="AW84" s="783"/>
      <c r="AX84" s="783"/>
      <c r="AY84" s="783"/>
      <c r="AZ84" s="789"/>
      <c r="BA84" s="789"/>
      <c r="BB84" s="789"/>
      <c r="BC84" s="789"/>
      <c r="BD84" s="790"/>
      <c r="BE84" s="42"/>
      <c r="BF84" s="42"/>
      <c r="BG84" s="42"/>
      <c r="BH84" s="42"/>
      <c r="BI84" s="42"/>
      <c r="BJ84" s="42"/>
      <c r="BK84" s="42"/>
      <c r="BL84" s="42"/>
      <c r="BM84" s="42"/>
      <c r="BN84" s="42"/>
      <c r="BO84" s="42"/>
      <c r="BP84" s="42"/>
      <c r="BQ84" s="39">
        <v>78</v>
      </c>
      <c r="BR84" s="60"/>
      <c r="BS84" s="840"/>
      <c r="BT84" s="841"/>
      <c r="BU84" s="841"/>
      <c r="BV84" s="841"/>
      <c r="BW84" s="841"/>
      <c r="BX84" s="841"/>
      <c r="BY84" s="841"/>
      <c r="BZ84" s="841"/>
      <c r="CA84" s="841"/>
      <c r="CB84" s="841"/>
      <c r="CC84" s="841"/>
      <c r="CD84" s="841"/>
      <c r="CE84" s="841"/>
      <c r="CF84" s="841"/>
      <c r="CG84" s="842"/>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40"/>
      <c r="DW84" s="841"/>
      <c r="DX84" s="841"/>
      <c r="DY84" s="841"/>
      <c r="DZ84" s="843"/>
      <c r="EA84" s="35"/>
    </row>
    <row r="85" spans="1:131" ht="26.25" customHeight="1" x14ac:dyDescent="0.15">
      <c r="A85" s="39">
        <v>18</v>
      </c>
      <c r="B85" s="779"/>
      <c r="C85" s="780"/>
      <c r="D85" s="780"/>
      <c r="E85" s="780"/>
      <c r="F85" s="780"/>
      <c r="G85" s="780"/>
      <c r="H85" s="780"/>
      <c r="I85" s="780"/>
      <c r="J85" s="780"/>
      <c r="K85" s="780"/>
      <c r="L85" s="780"/>
      <c r="M85" s="780"/>
      <c r="N85" s="780"/>
      <c r="O85" s="780"/>
      <c r="P85" s="781"/>
      <c r="Q85" s="782"/>
      <c r="R85" s="783"/>
      <c r="S85" s="783"/>
      <c r="T85" s="783"/>
      <c r="U85" s="783"/>
      <c r="V85" s="783"/>
      <c r="W85" s="783"/>
      <c r="X85" s="783"/>
      <c r="Y85" s="783"/>
      <c r="Z85" s="783"/>
      <c r="AA85" s="783"/>
      <c r="AB85" s="783"/>
      <c r="AC85" s="783"/>
      <c r="AD85" s="783"/>
      <c r="AE85" s="783"/>
      <c r="AF85" s="783"/>
      <c r="AG85" s="783"/>
      <c r="AH85" s="783"/>
      <c r="AI85" s="783"/>
      <c r="AJ85" s="783"/>
      <c r="AK85" s="783"/>
      <c r="AL85" s="783"/>
      <c r="AM85" s="783"/>
      <c r="AN85" s="783"/>
      <c r="AO85" s="783"/>
      <c r="AP85" s="783"/>
      <c r="AQ85" s="783"/>
      <c r="AR85" s="783"/>
      <c r="AS85" s="783"/>
      <c r="AT85" s="783"/>
      <c r="AU85" s="783"/>
      <c r="AV85" s="783"/>
      <c r="AW85" s="783"/>
      <c r="AX85" s="783"/>
      <c r="AY85" s="783"/>
      <c r="AZ85" s="789"/>
      <c r="BA85" s="789"/>
      <c r="BB85" s="789"/>
      <c r="BC85" s="789"/>
      <c r="BD85" s="790"/>
      <c r="BE85" s="42"/>
      <c r="BF85" s="42"/>
      <c r="BG85" s="42"/>
      <c r="BH85" s="42"/>
      <c r="BI85" s="42"/>
      <c r="BJ85" s="42"/>
      <c r="BK85" s="42"/>
      <c r="BL85" s="42"/>
      <c r="BM85" s="42"/>
      <c r="BN85" s="42"/>
      <c r="BO85" s="42"/>
      <c r="BP85" s="42"/>
      <c r="BQ85" s="39">
        <v>79</v>
      </c>
      <c r="BR85" s="60"/>
      <c r="BS85" s="840"/>
      <c r="BT85" s="841"/>
      <c r="BU85" s="841"/>
      <c r="BV85" s="841"/>
      <c r="BW85" s="841"/>
      <c r="BX85" s="841"/>
      <c r="BY85" s="841"/>
      <c r="BZ85" s="841"/>
      <c r="CA85" s="841"/>
      <c r="CB85" s="841"/>
      <c r="CC85" s="841"/>
      <c r="CD85" s="841"/>
      <c r="CE85" s="841"/>
      <c r="CF85" s="841"/>
      <c r="CG85" s="842"/>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40"/>
      <c r="DW85" s="841"/>
      <c r="DX85" s="841"/>
      <c r="DY85" s="841"/>
      <c r="DZ85" s="843"/>
      <c r="EA85" s="35"/>
    </row>
    <row r="86" spans="1:131" ht="26.25" customHeight="1" x14ac:dyDescent="0.15">
      <c r="A86" s="39">
        <v>19</v>
      </c>
      <c r="B86" s="779"/>
      <c r="C86" s="780"/>
      <c r="D86" s="780"/>
      <c r="E86" s="780"/>
      <c r="F86" s="780"/>
      <c r="G86" s="780"/>
      <c r="H86" s="780"/>
      <c r="I86" s="780"/>
      <c r="J86" s="780"/>
      <c r="K86" s="780"/>
      <c r="L86" s="780"/>
      <c r="M86" s="780"/>
      <c r="N86" s="780"/>
      <c r="O86" s="780"/>
      <c r="P86" s="781"/>
      <c r="Q86" s="782"/>
      <c r="R86" s="783"/>
      <c r="S86" s="783"/>
      <c r="T86" s="783"/>
      <c r="U86" s="783"/>
      <c r="V86" s="783"/>
      <c r="W86" s="783"/>
      <c r="X86" s="783"/>
      <c r="Y86" s="783"/>
      <c r="Z86" s="783"/>
      <c r="AA86" s="783"/>
      <c r="AB86" s="783"/>
      <c r="AC86" s="783"/>
      <c r="AD86" s="783"/>
      <c r="AE86" s="783"/>
      <c r="AF86" s="783"/>
      <c r="AG86" s="783"/>
      <c r="AH86" s="783"/>
      <c r="AI86" s="783"/>
      <c r="AJ86" s="783"/>
      <c r="AK86" s="783"/>
      <c r="AL86" s="783"/>
      <c r="AM86" s="783"/>
      <c r="AN86" s="783"/>
      <c r="AO86" s="783"/>
      <c r="AP86" s="783"/>
      <c r="AQ86" s="783"/>
      <c r="AR86" s="783"/>
      <c r="AS86" s="783"/>
      <c r="AT86" s="783"/>
      <c r="AU86" s="783"/>
      <c r="AV86" s="783"/>
      <c r="AW86" s="783"/>
      <c r="AX86" s="783"/>
      <c r="AY86" s="783"/>
      <c r="AZ86" s="789"/>
      <c r="BA86" s="789"/>
      <c r="BB86" s="789"/>
      <c r="BC86" s="789"/>
      <c r="BD86" s="790"/>
      <c r="BE86" s="42"/>
      <c r="BF86" s="42"/>
      <c r="BG86" s="42"/>
      <c r="BH86" s="42"/>
      <c r="BI86" s="42"/>
      <c r="BJ86" s="42"/>
      <c r="BK86" s="42"/>
      <c r="BL86" s="42"/>
      <c r="BM86" s="42"/>
      <c r="BN86" s="42"/>
      <c r="BO86" s="42"/>
      <c r="BP86" s="42"/>
      <c r="BQ86" s="39">
        <v>80</v>
      </c>
      <c r="BR86" s="60"/>
      <c r="BS86" s="840"/>
      <c r="BT86" s="841"/>
      <c r="BU86" s="841"/>
      <c r="BV86" s="841"/>
      <c r="BW86" s="841"/>
      <c r="BX86" s="841"/>
      <c r="BY86" s="841"/>
      <c r="BZ86" s="841"/>
      <c r="CA86" s="841"/>
      <c r="CB86" s="841"/>
      <c r="CC86" s="841"/>
      <c r="CD86" s="841"/>
      <c r="CE86" s="841"/>
      <c r="CF86" s="841"/>
      <c r="CG86" s="842"/>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40"/>
      <c r="DW86" s="841"/>
      <c r="DX86" s="841"/>
      <c r="DY86" s="841"/>
      <c r="DZ86" s="843"/>
      <c r="EA86" s="35"/>
    </row>
    <row r="87" spans="1:131" ht="26.25" customHeight="1" x14ac:dyDescent="0.15">
      <c r="A87" s="44">
        <v>20</v>
      </c>
      <c r="B87" s="847"/>
      <c r="C87" s="848"/>
      <c r="D87" s="848"/>
      <c r="E87" s="848"/>
      <c r="F87" s="848"/>
      <c r="G87" s="848"/>
      <c r="H87" s="848"/>
      <c r="I87" s="848"/>
      <c r="J87" s="848"/>
      <c r="K87" s="848"/>
      <c r="L87" s="848"/>
      <c r="M87" s="848"/>
      <c r="N87" s="848"/>
      <c r="O87" s="848"/>
      <c r="P87" s="849"/>
      <c r="Q87" s="850"/>
      <c r="R87" s="851"/>
      <c r="S87" s="851"/>
      <c r="T87" s="851"/>
      <c r="U87" s="851"/>
      <c r="V87" s="851"/>
      <c r="W87" s="851"/>
      <c r="X87" s="851"/>
      <c r="Y87" s="851"/>
      <c r="Z87" s="851"/>
      <c r="AA87" s="851"/>
      <c r="AB87" s="851"/>
      <c r="AC87" s="851"/>
      <c r="AD87" s="851"/>
      <c r="AE87" s="851"/>
      <c r="AF87" s="851"/>
      <c r="AG87" s="851"/>
      <c r="AH87" s="851"/>
      <c r="AI87" s="851"/>
      <c r="AJ87" s="851"/>
      <c r="AK87" s="851"/>
      <c r="AL87" s="851"/>
      <c r="AM87" s="851"/>
      <c r="AN87" s="851"/>
      <c r="AO87" s="851"/>
      <c r="AP87" s="851"/>
      <c r="AQ87" s="851"/>
      <c r="AR87" s="851"/>
      <c r="AS87" s="851"/>
      <c r="AT87" s="851"/>
      <c r="AU87" s="851"/>
      <c r="AV87" s="851"/>
      <c r="AW87" s="851"/>
      <c r="AX87" s="851"/>
      <c r="AY87" s="851"/>
      <c r="AZ87" s="852"/>
      <c r="BA87" s="852"/>
      <c r="BB87" s="852"/>
      <c r="BC87" s="852"/>
      <c r="BD87" s="853"/>
      <c r="BE87" s="42"/>
      <c r="BF87" s="42"/>
      <c r="BG87" s="42"/>
      <c r="BH87" s="42"/>
      <c r="BI87" s="42"/>
      <c r="BJ87" s="42"/>
      <c r="BK87" s="42"/>
      <c r="BL87" s="42"/>
      <c r="BM87" s="42"/>
      <c r="BN87" s="42"/>
      <c r="BO87" s="42"/>
      <c r="BP87" s="42"/>
      <c r="BQ87" s="39">
        <v>81</v>
      </c>
      <c r="BR87" s="60"/>
      <c r="BS87" s="840"/>
      <c r="BT87" s="841"/>
      <c r="BU87" s="841"/>
      <c r="BV87" s="841"/>
      <c r="BW87" s="841"/>
      <c r="BX87" s="841"/>
      <c r="BY87" s="841"/>
      <c r="BZ87" s="841"/>
      <c r="CA87" s="841"/>
      <c r="CB87" s="841"/>
      <c r="CC87" s="841"/>
      <c r="CD87" s="841"/>
      <c r="CE87" s="841"/>
      <c r="CF87" s="841"/>
      <c r="CG87" s="842"/>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40"/>
      <c r="DW87" s="841"/>
      <c r="DX87" s="841"/>
      <c r="DY87" s="841"/>
      <c r="DZ87" s="843"/>
      <c r="EA87" s="35"/>
    </row>
    <row r="88" spans="1:131" ht="26.25" customHeight="1" x14ac:dyDescent="0.15">
      <c r="A88" s="40" t="s">
        <v>226</v>
      </c>
      <c r="B88" s="796" t="s">
        <v>168</v>
      </c>
      <c r="C88" s="797"/>
      <c r="D88" s="797"/>
      <c r="E88" s="797"/>
      <c r="F88" s="797"/>
      <c r="G88" s="797"/>
      <c r="H88" s="797"/>
      <c r="I88" s="797"/>
      <c r="J88" s="797"/>
      <c r="K88" s="797"/>
      <c r="L88" s="797"/>
      <c r="M88" s="797"/>
      <c r="N88" s="797"/>
      <c r="O88" s="797"/>
      <c r="P88" s="798"/>
      <c r="Q88" s="834"/>
      <c r="R88" s="805"/>
      <c r="S88" s="805"/>
      <c r="T88" s="805"/>
      <c r="U88" s="805"/>
      <c r="V88" s="805"/>
      <c r="W88" s="805"/>
      <c r="X88" s="805"/>
      <c r="Y88" s="805"/>
      <c r="Z88" s="805"/>
      <c r="AA88" s="805"/>
      <c r="AB88" s="805"/>
      <c r="AC88" s="805"/>
      <c r="AD88" s="805"/>
      <c r="AE88" s="805"/>
      <c r="AF88" s="800">
        <v>9386</v>
      </c>
      <c r="AG88" s="800"/>
      <c r="AH88" s="800"/>
      <c r="AI88" s="800"/>
      <c r="AJ88" s="800"/>
      <c r="AK88" s="805"/>
      <c r="AL88" s="805"/>
      <c r="AM88" s="805"/>
      <c r="AN88" s="805"/>
      <c r="AO88" s="805"/>
      <c r="AP88" s="800" t="s">
        <v>182</v>
      </c>
      <c r="AQ88" s="800"/>
      <c r="AR88" s="800"/>
      <c r="AS88" s="800"/>
      <c r="AT88" s="800"/>
      <c r="AU88" s="800" t="s">
        <v>182</v>
      </c>
      <c r="AV88" s="800"/>
      <c r="AW88" s="800"/>
      <c r="AX88" s="800"/>
      <c r="AY88" s="800"/>
      <c r="AZ88" s="806"/>
      <c r="BA88" s="806"/>
      <c r="BB88" s="806"/>
      <c r="BC88" s="806"/>
      <c r="BD88" s="807"/>
      <c r="BE88" s="42"/>
      <c r="BF88" s="42"/>
      <c r="BG88" s="42"/>
      <c r="BH88" s="42"/>
      <c r="BI88" s="42"/>
      <c r="BJ88" s="42"/>
      <c r="BK88" s="42"/>
      <c r="BL88" s="42"/>
      <c r="BM88" s="42"/>
      <c r="BN88" s="42"/>
      <c r="BO88" s="42"/>
      <c r="BP88" s="42"/>
      <c r="BQ88" s="39">
        <v>82</v>
      </c>
      <c r="BR88" s="60"/>
      <c r="BS88" s="840"/>
      <c r="BT88" s="841"/>
      <c r="BU88" s="841"/>
      <c r="BV88" s="841"/>
      <c r="BW88" s="841"/>
      <c r="BX88" s="841"/>
      <c r="BY88" s="841"/>
      <c r="BZ88" s="841"/>
      <c r="CA88" s="841"/>
      <c r="CB88" s="841"/>
      <c r="CC88" s="841"/>
      <c r="CD88" s="841"/>
      <c r="CE88" s="841"/>
      <c r="CF88" s="841"/>
      <c r="CG88" s="842"/>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40"/>
      <c r="DW88" s="841"/>
      <c r="DX88" s="841"/>
      <c r="DY88" s="841"/>
      <c r="DZ88" s="843"/>
      <c r="EA88" s="35"/>
    </row>
    <row r="89" spans="1:131" ht="26.25" hidden="1" customHeight="1" x14ac:dyDescent="0.15">
      <c r="A89" s="45"/>
      <c r="B89" s="49"/>
      <c r="C89" s="49"/>
      <c r="D89" s="49"/>
      <c r="E89" s="49"/>
      <c r="F89" s="49"/>
      <c r="G89" s="49"/>
      <c r="H89" s="49"/>
      <c r="I89" s="49"/>
      <c r="J89" s="49"/>
      <c r="K89" s="49"/>
      <c r="L89" s="49"/>
      <c r="M89" s="49"/>
      <c r="N89" s="49"/>
      <c r="O89" s="49"/>
      <c r="P89" s="49"/>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5"/>
      <c r="BA89" s="55"/>
      <c r="BB89" s="55"/>
      <c r="BC89" s="55"/>
      <c r="BD89" s="55"/>
      <c r="BE89" s="42"/>
      <c r="BF89" s="42"/>
      <c r="BG89" s="42"/>
      <c r="BH89" s="42"/>
      <c r="BI89" s="42"/>
      <c r="BJ89" s="42"/>
      <c r="BK89" s="42"/>
      <c r="BL89" s="42"/>
      <c r="BM89" s="42"/>
      <c r="BN89" s="42"/>
      <c r="BO89" s="42"/>
      <c r="BP89" s="42"/>
      <c r="BQ89" s="39">
        <v>83</v>
      </c>
      <c r="BR89" s="60"/>
      <c r="BS89" s="840"/>
      <c r="BT89" s="841"/>
      <c r="BU89" s="841"/>
      <c r="BV89" s="841"/>
      <c r="BW89" s="841"/>
      <c r="BX89" s="841"/>
      <c r="BY89" s="841"/>
      <c r="BZ89" s="841"/>
      <c r="CA89" s="841"/>
      <c r="CB89" s="841"/>
      <c r="CC89" s="841"/>
      <c r="CD89" s="841"/>
      <c r="CE89" s="841"/>
      <c r="CF89" s="841"/>
      <c r="CG89" s="842"/>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40"/>
      <c r="DW89" s="841"/>
      <c r="DX89" s="841"/>
      <c r="DY89" s="841"/>
      <c r="DZ89" s="843"/>
      <c r="EA89" s="35"/>
    </row>
    <row r="90" spans="1:131" ht="26.25" hidden="1" customHeight="1" x14ac:dyDescent="0.15">
      <c r="A90" s="45"/>
      <c r="B90" s="49"/>
      <c r="C90" s="49"/>
      <c r="D90" s="49"/>
      <c r="E90" s="49"/>
      <c r="F90" s="49"/>
      <c r="G90" s="49"/>
      <c r="H90" s="49"/>
      <c r="I90" s="49"/>
      <c r="J90" s="49"/>
      <c r="K90" s="49"/>
      <c r="L90" s="49"/>
      <c r="M90" s="49"/>
      <c r="N90" s="49"/>
      <c r="O90" s="49"/>
      <c r="P90" s="49"/>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5"/>
      <c r="BA90" s="55"/>
      <c r="BB90" s="55"/>
      <c r="BC90" s="55"/>
      <c r="BD90" s="55"/>
      <c r="BE90" s="42"/>
      <c r="BF90" s="42"/>
      <c r="BG90" s="42"/>
      <c r="BH90" s="42"/>
      <c r="BI90" s="42"/>
      <c r="BJ90" s="42"/>
      <c r="BK90" s="42"/>
      <c r="BL90" s="42"/>
      <c r="BM90" s="42"/>
      <c r="BN90" s="42"/>
      <c r="BO90" s="42"/>
      <c r="BP90" s="42"/>
      <c r="BQ90" s="39">
        <v>84</v>
      </c>
      <c r="BR90" s="60"/>
      <c r="BS90" s="840"/>
      <c r="BT90" s="841"/>
      <c r="BU90" s="841"/>
      <c r="BV90" s="841"/>
      <c r="BW90" s="841"/>
      <c r="BX90" s="841"/>
      <c r="BY90" s="841"/>
      <c r="BZ90" s="841"/>
      <c r="CA90" s="841"/>
      <c r="CB90" s="841"/>
      <c r="CC90" s="841"/>
      <c r="CD90" s="841"/>
      <c r="CE90" s="841"/>
      <c r="CF90" s="841"/>
      <c r="CG90" s="842"/>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40"/>
      <c r="DW90" s="841"/>
      <c r="DX90" s="841"/>
      <c r="DY90" s="841"/>
      <c r="DZ90" s="843"/>
      <c r="EA90" s="35"/>
    </row>
    <row r="91" spans="1:131" ht="26.25" hidden="1" customHeight="1" x14ac:dyDescent="0.15">
      <c r="A91" s="45"/>
      <c r="B91" s="49"/>
      <c r="C91" s="49"/>
      <c r="D91" s="49"/>
      <c r="E91" s="49"/>
      <c r="F91" s="49"/>
      <c r="G91" s="49"/>
      <c r="H91" s="49"/>
      <c r="I91" s="49"/>
      <c r="J91" s="49"/>
      <c r="K91" s="49"/>
      <c r="L91" s="49"/>
      <c r="M91" s="49"/>
      <c r="N91" s="49"/>
      <c r="O91" s="49"/>
      <c r="P91" s="49"/>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5"/>
      <c r="BA91" s="55"/>
      <c r="BB91" s="55"/>
      <c r="BC91" s="55"/>
      <c r="BD91" s="55"/>
      <c r="BE91" s="42"/>
      <c r="BF91" s="42"/>
      <c r="BG91" s="42"/>
      <c r="BH91" s="42"/>
      <c r="BI91" s="42"/>
      <c r="BJ91" s="42"/>
      <c r="BK91" s="42"/>
      <c r="BL91" s="42"/>
      <c r="BM91" s="42"/>
      <c r="BN91" s="42"/>
      <c r="BO91" s="42"/>
      <c r="BP91" s="42"/>
      <c r="BQ91" s="39">
        <v>85</v>
      </c>
      <c r="BR91" s="60"/>
      <c r="BS91" s="840"/>
      <c r="BT91" s="841"/>
      <c r="BU91" s="841"/>
      <c r="BV91" s="841"/>
      <c r="BW91" s="841"/>
      <c r="BX91" s="841"/>
      <c r="BY91" s="841"/>
      <c r="BZ91" s="841"/>
      <c r="CA91" s="841"/>
      <c r="CB91" s="841"/>
      <c r="CC91" s="841"/>
      <c r="CD91" s="841"/>
      <c r="CE91" s="841"/>
      <c r="CF91" s="841"/>
      <c r="CG91" s="842"/>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40"/>
      <c r="DW91" s="841"/>
      <c r="DX91" s="841"/>
      <c r="DY91" s="841"/>
      <c r="DZ91" s="843"/>
      <c r="EA91" s="35"/>
    </row>
    <row r="92" spans="1:131" ht="26.25" hidden="1" customHeight="1" x14ac:dyDescent="0.15">
      <c r="A92" s="45"/>
      <c r="B92" s="49"/>
      <c r="C92" s="49"/>
      <c r="D92" s="49"/>
      <c r="E92" s="49"/>
      <c r="F92" s="49"/>
      <c r="G92" s="49"/>
      <c r="H92" s="49"/>
      <c r="I92" s="49"/>
      <c r="J92" s="49"/>
      <c r="K92" s="49"/>
      <c r="L92" s="49"/>
      <c r="M92" s="49"/>
      <c r="N92" s="49"/>
      <c r="O92" s="49"/>
      <c r="P92" s="49"/>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5"/>
      <c r="BA92" s="55"/>
      <c r="BB92" s="55"/>
      <c r="BC92" s="55"/>
      <c r="BD92" s="55"/>
      <c r="BE92" s="42"/>
      <c r="BF92" s="42"/>
      <c r="BG92" s="42"/>
      <c r="BH92" s="42"/>
      <c r="BI92" s="42"/>
      <c r="BJ92" s="42"/>
      <c r="BK92" s="42"/>
      <c r="BL92" s="42"/>
      <c r="BM92" s="42"/>
      <c r="BN92" s="42"/>
      <c r="BO92" s="42"/>
      <c r="BP92" s="42"/>
      <c r="BQ92" s="39">
        <v>86</v>
      </c>
      <c r="BR92" s="60"/>
      <c r="BS92" s="840"/>
      <c r="BT92" s="841"/>
      <c r="BU92" s="841"/>
      <c r="BV92" s="841"/>
      <c r="BW92" s="841"/>
      <c r="BX92" s="841"/>
      <c r="BY92" s="841"/>
      <c r="BZ92" s="841"/>
      <c r="CA92" s="841"/>
      <c r="CB92" s="841"/>
      <c r="CC92" s="841"/>
      <c r="CD92" s="841"/>
      <c r="CE92" s="841"/>
      <c r="CF92" s="841"/>
      <c r="CG92" s="842"/>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40"/>
      <c r="DW92" s="841"/>
      <c r="DX92" s="841"/>
      <c r="DY92" s="841"/>
      <c r="DZ92" s="843"/>
      <c r="EA92" s="35"/>
    </row>
    <row r="93" spans="1:131" ht="26.25" hidden="1" customHeight="1" x14ac:dyDescent="0.15">
      <c r="A93" s="45"/>
      <c r="B93" s="49"/>
      <c r="C93" s="49"/>
      <c r="D93" s="49"/>
      <c r="E93" s="49"/>
      <c r="F93" s="49"/>
      <c r="G93" s="49"/>
      <c r="H93" s="49"/>
      <c r="I93" s="49"/>
      <c r="J93" s="49"/>
      <c r="K93" s="49"/>
      <c r="L93" s="49"/>
      <c r="M93" s="49"/>
      <c r="N93" s="49"/>
      <c r="O93" s="49"/>
      <c r="P93" s="49"/>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5"/>
      <c r="BA93" s="55"/>
      <c r="BB93" s="55"/>
      <c r="BC93" s="55"/>
      <c r="BD93" s="55"/>
      <c r="BE93" s="42"/>
      <c r="BF93" s="42"/>
      <c r="BG93" s="42"/>
      <c r="BH93" s="42"/>
      <c r="BI93" s="42"/>
      <c r="BJ93" s="42"/>
      <c r="BK93" s="42"/>
      <c r="BL93" s="42"/>
      <c r="BM93" s="42"/>
      <c r="BN93" s="42"/>
      <c r="BO93" s="42"/>
      <c r="BP93" s="42"/>
      <c r="BQ93" s="39">
        <v>87</v>
      </c>
      <c r="BR93" s="60"/>
      <c r="BS93" s="840"/>
      <c r="BT93" s="841"/>
      <c r="BU93" s="841"/>
      <c r="BV93" s="841"/>
      <c r="BW93" s="841"/>
      <c r="BX93" s="841"/>
      <c r="BY93" s="841"/>
      <c r="BZ93" s="841"/>
      <c r="CA93" s="841"/>
      <c r="CB93" s="841"/>
      <c r="CC93" s="841"/>
      <c r="CD93" s="841"/>
      <c r="CE93" s="841"/>
      <c r="CF93" s="841"/>
      <c r="CG93" s="842"/>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40"/>
      <c r="DW93" s="841"/>
      <c r="DX93" s="841"/>
      <c r="DY93" s="841"/>
      <c r="DZ93" s="843"/>
      <c r="EA93" s="35"/>
    </row>
    <row r="94" spans="1:131" ht="26.25" hidden="1" customHeight="1" x14ac:dyDescent="0.15">
      <c r="A94" s="45"/>
      <c r="B94" s="49"/>
      <c r="C94" s="49"/>
      <c r="D94" s="49"/>
      <c r="E94" s="49"/>
      <c r="F94" s="49"/>
      <c r="G94" s="49"/>
      <c r="H94" s="49"/>
      <c r="I94" s="49"/>
      <c r="J94" s="49"/>
      <c r="K94" s="49"/>
      <c r="L94" s="49"/>
      <c r="M94" s="49"/>
      <c r="N94" s="49"/>
      <c r="O94" s="49"/>
      <c r="P94" s="49"/>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5"/>
      <c r="BA94" s="55"/>
      <c r="BB94" s="55"/>
      <c r="BC94" s="55"/>
      <c r="BD94" s="55"/>
      <c r="BE94" s="42"/>
      <c r="BF94" s="42"/>
      <c r="BG94" s="42"/>
      <c r="BH94" s="42"/>
      <c r="BI94" s="42"/>
      <c r="BJ94" s="42"/>
      <c r="BK94" s="42"/>
      <c r="BL94" s="42"/>
      <c r="BM94" s="42"/>
      <c r="BN94" s="42"/>
      <c r="BO94" s="42"/>
      <c r="BP94" s="42"/>
      <c r="BQ94" s="39">
        <v>88</v>
      </c>
      <c r="BR94" s="60"/>
      <c r="BS94" s="840"/>
      <c r="BT94" s="841"/>
      <c r="BU94" s="841"/>
      <c r="BV94" s="841"/>
      <c r="BW94" s="841"/>
      <c r="BX94" s="841"/>
      <c r="BY94" s="841"/>
      <c r="BZ94" s="841"/>
      <c r="CA94" s="841"/>
      <c r="CB94" s="841"/>
      <c r="CC94" s="841"/>
      <c r="CD94" s="841"/>
      <c r="CE94" s="841"/>
      <c r="CF94" s="841"/>
      <c r="CG94" s="842"/>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40"/>
      <c r="DW94" s="841"/>
      <c r="DX94" s="841"/>
      <c r="DY94" s="841"/>
      <c r="DZ94" s="843"/>
      <c r="EA94" s="35"/>
    </row>
    <row r="95" spans="1:131" ht="26.25" hidden="1" customHeight="1" x14ac:dyDescent="0.15">
      <c r="A95" s="45"/>
      <c r="B95" s="49"/>
      <c r="C95" s="49"/>
      <c r="D95" s="49"/>
      <c r="E95" s="49"/>
      <c r="F95" s="49"/>
      <c r="G95" s="49"/>
      <c r="H95" s="49"/>
      <c r="I95" s="49"/>
      <c r="J95" s="49"/>
      <c r="K95" s="49"/>
      <c r="L95" s="49"/>
      <c r="M95" s="49"/>
      <c r="N95" s="49"/>
      <c r="O95" s="49"/>
      <c r="P95" s="49"/>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5"/>
      <c r="BA95" s="55"/>
      <c r="BB95" s="55"/>
      <c r="BC95" s="55"/>
      <c r="BD95" s="55"/>
      <c r="BE95" s="42"/>
      <c r="BF95" s="42"/>
      <c r="BG95" s="42"/>
      <c r="BH95" s="42"/>
      <c r="BI95" s="42"/>
      <c r="BJ95" s="42"/>
      <c r="BK95" s="42"/>
      <c r="BL95" s="42"/>
      <c r="BM95" s="42"/>
      <c r="BN95" s="42"/>
      <c r="BO95" s="42"/>
      <c r="BP95" s="42"/>
      <c r="BQ95" s="39">
        <v>89</v>
      </c>
      <c r="BR95" s="60"/>
      <c r="BS95" s="840"/>
      <c r="BT95" s="841"/>
      <c r="BU95" s="841"/>
      <c r="BV95" s="841"/>
      <c r="BW95" s="841"/>
      <c r="BX95" s="841"/>
      <c r="BY95" s="841"/>
      <c r="BZ95" s="841"/>
      <c r="CA95" s="841"/>
      <c r="CB95" s="841"/>
      <c r="CC95" s="841"/>
      <c r="CD95" s="841"/>
      <c r="CE95" s="841"/>
      <c r="CF95" s="841"/>
      <c r="CG95" s="842"/>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40"/>
      <c r="DW95" s="841"/>
      <c r="DX95" s="841"/>
      <c r="DY95" s="841"/>
      <c r="DZ95" s="843"/>
      <c r="EA95" s="35"/>
    </row>
    <row r="96" spans="1:131" ht="26.25" hidden="1" customHeight="1" x14ac:dyDescent="0.15">
      <c r="A96" s="45"/>
      <c r="B96" s="49"/>
      <c r="C96" s="49"/>
      <c r="D96" s="49"/>
      <c r="E96" s="49"/>
      <c r="F96" s="49"/>
      <c r="G96" s="49"/>
      <c r="H96" s="49"/>
      <c r="I96" s="49"/>
      <c r="J96" s="49"/>
      <c r="K96" s="49"/>
      <c r="L96" s="49"/>
      <c r="M96" s="49"/>
      <c r="N96" s="49"/>
      <c r="O96" s="49"/>
      <c r="P96" s="49"/>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5"/>
      <c r="BA96" s="55"/>
      <c r="BB96" s="55"/>
      <c r="BC96" s="55"/>
      <c r="BD96" s="55"/>
      <c r="BE96" s="42"/>
      <c r="BF96" s="42"/>
      <c r="BG96" s="42"/>
      <c r="BH96" s="42"/>
      <c r="BI96" s="42"/>
      <c r="BJ96" s="42"/>
      <c r="BK96" s="42"/>
      <c r="BL96" s="42"/>
      <c r="BM96" s="42"/>
      <c r="BN96" s="42"/>
      <c r="BO96" s="42"/>
      <c r="BP96" s="42"/>
      <c r="BQ96" s="39">
        <v>90</v>
      </c>
      <c r="BR96" s="60"/>
      <c r="BS96" s="840"/>
      <c r="BT96" s="841"/>
      <c r="BU96" s="841"/>
      <c r="BV96" s="841"/>
      <c r="BW96" s="841"/>
      <c r="BX96" s="841"/>
      <c r="BY96" s="841"/>
      <c r="BZ96" s="841"/>
      <c r="CA96" s="841"/>
      <c r="CB96" s="841"/>
      <c r="CC96" s="841"/>
      <c r="CD96" s="841"/>
      <c r="CE96" s="841"/>
      <c r="CF96" s="841"/>
      <c r="CG96" s="842"/>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40"/>
      <c r="DW96" s="841"/>
      <c r="DX96" s="841"/>
      <c r="DY96" s="841"/>
      <c r="DZ96" s="843"/>
      <c r="EA96" s="35"/>
    </row>
    <row r="97" spans="1:131" ht="26.25" hidden="1" customHeight="1" x14ac:dyDescent="0.15">
      <c r="A97" s="45"/>
      <c r="B97" s="49"/>
      <c r="C97" s="49"/>
      <c r="D97" s="49"/>
      <c r="E97" s="49"/>
      <c r="F97" s="49"/>
      <c r="G97" s="49"/>
      <c r="H97" s="49"/>
      <c r="I97" s="49"/>
      <c r="J97" s="49"/>
      <c r="K97" s="49"/>
      <c r="L97" s="49"/>
      <c r="M97" s="49"/>
      <c r="N97" s="49"/>
      <c r="O97" s="49"/>
      <c r="P97" s="49"/>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5"/>
      <c r="BA97" s="55"/>
      <c r="BB97" s="55"/>
      <c r="BC97" s="55"/>
      <c r="BD97" s="55"/>
      <c r="BE97" s="42"/>
      <c r="BF97" s="42"/>
      <c r="BG97" s="42"/>
      <c r="BH97" s="42"/>
      <c r="BI97" s="42"/>
      <c r="BJ97" s="42"/>
      <c r="BK97" s="42"/>
      <c r="BL97" s="42"/>
      <c r="BM97" s="42"/>
      <c r="BN97" s="42"/>
      <c r="BO97" s="42"/>
      <c r="BP97" s="42"/>
      <c r="BQ97" s="39">
        <v>91</v>
      </c>
      <c r="BR97" s="60"/>
      <c r="BS97" s="840"/>
      <c r="BT97" s="841"/>
      <c r="BU97" s="841"/>
      <c r="BV97" s="841"/>
      <c r="BW97" s="841"/>
      <c r="BX97" s="841"/>
      <c r="BY97" s="841"/>
      <c r="BZ97" s="841"/>
      <c r="CA97" s="841"/>
      <c r="CB97" s="841"/>
      <c r="CC97" s="841"/>
      <c r="CD97" s="841"/>
      <c r="CE97" s="841"/>
      <c r="CF97" s="841"/>
      <c r="CG97" s="842"/>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40"/>
      <c r="DW97" s="841"/>
      <c r="DX97" s="841"/>
      <c r="DY97" s="841"/>
      <c r="DZ97" s="843"/>
      <c r="EA97" s="35"/>
    </row>
    <row r="98" spans="1:131" ht="26.25" hidden="1" customHeight="1" x14ac:dyDescent="0.15">
      <c r="A98" s="45"/>
      <c r="B98" s="49"/>
      <c r="C98" s="49"/>
      <c r="D98" s="49"/>
      <c r="E98" s="49"/>
      <c r="F98" s="49"/>
      <c r="G98" s="49"/>
      <c r="H98" s="49"/>
      <c r="I98" s="49"/>
      <c r="J98" s="49"/>
      <c r="K98" s="49"/>
      <c r="L98" s="49"/>
      <c r="M98" s="49"/>
      <c r="N98" s="49"/>
      <c r="O98" s="49"/>
      <c r="P98" s="49"/>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5"/>
      <c r="BA98" s="55"/>
      <c r="BB98" s="55"/>
      <c r="BC98" s="55"/>
      <c r="BD98" s="55"/>
      <c r="BE98" s="42"/>
      <c r="BF98" s="42"/>
      <c r="BG98" s="42"/>
      <c r="BH98" s="42"/>
      <c r="BI98" s="42"/>
      <c r="BJ98" s="42"/>
      <c r="BK98" s="42"/>
      <c r="BL98" s="42"/>
      <c r="BM98" s="42"/>
      <c r="BN98" s="42"/>
      <c r="BO98" s="42"/>
      <c r="BP98" s="42"/>
      <c r="BQ98" s="39">
        <v>92</v>
      </c>
      <c r="BR98" s="60"/>
      <c r="BS98" s="840"/>
      <c r="BT98" s="841"/>
      <c r="BU98" s="841"/>
      <c r="BV98" s="841"/>
      <c r="BW98" s="841"/>
      <c r="BX98" s="841"/>
      <c r="BY98" s="841"/>
      <c r="BZ98" s="841"/>
      <c r="CA98" s="841"/>
      <c r="CB98" s="841"/>
      <c r="CC98" s="841"/>
      <c r="CD98" s="841"/>
      <c r="CE98" s="841"/>
      <c r="CF98" s="841"/>
      <c r="CG98" s="842"/>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40"/>
      <c r="DW98" s="841"/>
      <c r="DX98" s="841"/>
      <c r="DY98" s="841"/>
      <c r="DZ98" s="843"/>
      <c r="EA98" s="35"/>
    </row>
    <row r="99" spans="1:131" ht="26.25" hidden="1" customHeight="1" x14ac:dyDescent="0.15">
      <c r="A99" s="45"/>
      <c r="B99" s="49"/>
      <c r="C99" s="49"/>
      <c r="D99" s="49"/>
      <c r="E99" s="49"/>
      <c r="F99" s="49"/>
      <c r="G99" s="49"/>
      <c r="H99" s="49"/>
      <c r="I99" s="49"/>
      <c r="J99" s="49"/>
      <c r="K99" s="49"/>
      <c r="L99" s="49"/>
      <c r="M99" s="49"/>
      <c r="N99" s="49"/>
      <c r="O99" s="49"/>
      <c r="P99" s="49"/>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5"/>
      <c r="BA99" s="55"/>
      <c r="BB99" s="55"/>
      <c r="BC99" s="55"/>
      <c r="BD99" s="55"/>
      <c r="BE99" s="42"/>
      <c r="BF99" s="42"/>
      <c r="BG99" s="42"/>
      <c r="BH99" s="42"/>
      <c r="BI99" s="42"/>
      <c r="BJ99" s="42"/>
      <c r="BK99" s="42"/>
      <c r="BL99" s="42"/>
      <c r="BM99" s="42"/>
      <c r="BN99" s="42"/>
      <c r="BO99" s="42"/>
      <c r="BP99" s="42"/>
      <c r="BQ99" s="39">
        <v>93</v>
      </c>
      <c r="BR99" s="60"/>
      <c r="BS99" s="840"/>
      <c r="BT99" s="841"/>
      <c r="BU99" s="841"/>
      <c r="BV99" s="841"/>
      <c r="BW99" s="841"/>
      <c r="BX99" s="841"/>
      <c r="BY99" s="841"/>
      <c r="BZ99" s="841"/>
      <c r="CA99" s="841"/>
      <c r="CB99" s="841"/>
      <c r="CC99" s="841"/>
      <c r="CD99" s="841"/>
      <c r="CE99" s="841"/>
      <c r="CF99" s="841"/>
      <c r="CG99" s="842"/>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40"/>
      <c r="DW99" s="841"/>
      <c r="DX99" s="841"/>
      <c r="DY99" s="841"/>
      <c r="DZ99" s="843"/>
      <c r="EA99" s="35"/>
    </row>
    <row r="100" spans="1:131" ht="26.25" hidden="1" customHeight="1" x14ac:dyDescent="0.15">
      <c r="A100" s="45"/>
      <c r="B100" s="49"/>
      <c r="C100" s="49"/>
      <c r="D100" s="49"/>
      <c r="E100" s="49"/>
      <c r="F100" s="49"/>
      <c r="G100" s="49"/>
      <c r="H100" s="49"/>
      <c r="I100" s="49"/>
      <c r="J100" s="49"/>
      <c r="K100" s="49"/>
      <c r="L100" s="49"/>
      <c r="M100" s="49"/>
      <c r="N100" s="49"/>
      <c r="O100" s="49"/>
      <c r="P100" s="49"/>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5"/>
      <c r="BA100" s="55"/>
      <c r="BB100" s="55"/>
      <c r="BC100" s="55"/>
      <c r="BD100" s="55"/>
      <c r="BE100" s="42"/>
      <c r="BF100" s="42"/>
      <c r="BG100" s="42"/>
      <c r="BH100" s="42"/>
      <c r="BI100" s="42"/>
      <c r="BJ100" s="42"/>
      <c r="BK100" s="42"/>
      <c r="BL100" s="42"/>
      <c r="BM100" s="42"/>
      <c r="BN100" s="42"/>
      <c r="BO100" s="42"/>
      <c r="BP100" s="42"/>
      <c r="BQ100" s="39">
        <v>94</v>
      </c>
      <c r="BR100" s="60"/>
      <c r="BS100" s="840"/>
      <c r="BT100" s="841"/>
      <c r="BU100" s="841"/>
      <c r="BV100" s="841"/>
      <c r="BW100" s="841"/>
      <c r="BX100" s="841"/>
      <c r="BY100" s="841"/>
      <c r="BZ100" s="841"/>
      <c r="CA100" s="841"/>
      <c r="CB100" s="841"/>
      <c r="CC100" s="841"/>
      <c r="CD100" s="841"/>
      <c r="CE100" s="841"/>
      <c r="CF100" s="841"/>
      <c r="CG100" s="842"/>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40"/>
      <c r="DW100" s="841"/>
      <c r="DX100" s="841"/>
      <c r="DY100" s="841"/>
      <c r="DZ100" s="843"/>
      <c r="EA100" s="35"/>
    </row>
    <row r="101" spans="1:131" ht="26.25" hidden="1" customHeight="1" x14ac:dyDescent="0.15">
      <c r="A101" s="45"/>
      <c r="B101" s="49"/>
      <c r="C101" s="49"/>
      <c r="D101" s="49"/>
      <c r="E101" s="49"/>
      <c r="F101" s="49"/>
      <c r="G101" s="49"/>
      <c r="H101" s="49"/>
      <c r="I101" s="49"/>
      <c r="J101" s="49"/>
      <c r="K101" s="49"/>
      <c r="L101" s="49"/>
      <c r="M101" s="49"/>
      <c r="N101" s="49"/>
      <c r="O101" s="49"/>
      <c r="P101" s="49"/>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5"/>
      <c r="BA101" s="55"/>
      <c r="BB101" s="55"/>
      <c r="BC101" s="55"/>
      <c r="BD101" s="55"/>
      <c r="BE101" s="42"/>
      <c r="BF101" s="42"/>
      <c r="BG101" s="42"/>
      <c r="BH101" s="42"/>
      <c r="BI101" s="42"/>
      <c r="BJ101" s="42"/>
      <c r="BK101" s="42"/>
      <c r="BL101" s="42"/>
      <c r="BM101" s="42"/>
      <c r="BN101" s="42"/>
      <c r="BO101" s="42"/>
      <c r="BP101" s="42"/>
      <c r="BQ101" s="39">
        <v>95</v>
      </c>
      <c r="BR101" s="60"/>
      <c r="BS101" s="840"/>
      <c r="BT101" s="841"/>
      <c r="BU101" s="841"/>
      <c r="BV101" s="841"/>
      <c r="BW101" s="841"/>
      <c r="BX101" s="841"/>
      <c r="BY101" s="841"/>
      <c r="BZ101" s="841"/>
      <c r="CA101" s="841"/>
      <c r="CB101" s="841"/>
      <c r="CC101" s="841"/>
      <c r="CD101" s="841"/>
      <c r="CE101" s="841"/>
      <c r="CF101" s="841"/>
      <c r="CG101" s="842"/>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40"/>
      <c r="DW101" s="841"/>
      <c r="DX101" s="841"/>
      <c r="DY101" s="841"/>
      <c r="DZ101" s="843"/>
      <c r="EA101" s="35"/>
    </row>
    <row r="102" spans="1:131" ht="26.25" customHeight="1" x14ac:dyDescent="0.15">
      <c r="A102" s="45"/>
      <c r="B102" s="49"/>
      <c r="C102" s="49"/>
      <c r="D102" s="49"/>
      <c r="E102" s="49"/>
      <c r="F102" s="49"/>
      <c r="G102" s="49"/>
      <c r="H102" s="49"/>
      <c r="I102" s="49"/>
      <c r="J102" s="49"/>
      <c r="K102" s="49"/>
      <c r="L102" s="49"/>
      <c r="M102" s="49"/>
      <c r="N102" s="49"/>
      <c r="O102" s="49"/>
      <c r="P102" s="49"/>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5"/>
      <c r="BA102" s="55"/>
      <c r="BB102" s="55"/>
      <c r="BC102" s="55"/>
      <c r="BD102" s="55"/>
      <c r="BE102" s="42"/>
      <c r="BF102" s="42"/>
      <c r="BG102" s="42"/>
      <c r="BH102" s="42"/>
      <c r="BI102" s="42"/>
      <c r="BJ102" s="42"/>
      <c r="BK102" s="42"/>
      <c r="BL102" s="42"/>
      <c r="BM102" s="42"/>
      <c r="BN102" s="42"/>
      <c r="BO102" s="42"/>
      <c r="BP102" s="42"/>
      <c r="BQ102" s="40" t="s">
        <v>226</v>
      </c>
      <c r="BR102" s="796" t="s">
        <v>343</v>
      </c>
      <c r="BS102" s="797"/>
      <c r="BT102" s="797"/>
      <c r="BU102" s="797"/>
      <c r="BV102" s="797"/>
      <c r="BW102" s="797"/>
      <c r="BX102" s="797"/>
      <c r="BY102" s="797"/>
      <c r="BZ102" s="797"/>
      <c r="CA102" s="797"/>
      <c r="CB102" s="797"/>
      <c r="CC102" s="797"/>
      <c r="CD102" s="797"/>
      <c r="CE102" s="797"/>
      <c r="CF102" s="797"/>
      <c r="CG102" s="798"/>
      <c r="CH102" s="854"/>
      <c r="CI102" s="855"/>
      <c r="CJ102" s="855"/>
      <c r="CK102" s="855"/>
      <c r="CL102" s="856"/>
      <c r="CM102" s="854"/>
      <c r="CN102" s="855"/>
      <c r="CO102" s="855"/>
      <c r="CP102" s="855"/>
      <c r="CQ102" s="856"/>
      <c r="CR102" s="857"/>
      <c r="CS102" s="809"/>
      <c r="CT102" s="809"/>
      <c r="CU102" s="809"/>
      <c r="CV102" s="858"/>
      <c r="CW102" s="857"/>
      <c r="CX102" s="809"/>
      <c r="CY102" s="809"/>
      <c r="CZ102" s="809"/>
      <c r="DA102" s="858"/>
      <c r="DB102" s="857"/>
      <c r="DC102" s="809"/>
      <c r="DD102" s="809"/>
      <c r="DE102" s="809"/>
      <c r="DF102" s="858"/>
      <c r="DG102" s="857"/>
      <c r="DH102" s="809"/>
      <c r="DI102" s="809"/>
      <c r="DJ102" s="809"/>
      <c r="DK102" s="858"/>
      <c r="DL102" s="857"/>
      <c r="DM102" s="809"/>
      <c r="DN102" s="809"/>
      <c r="DO102" s="809"/>
      <c r="DP102" s="858"/>
      <c r="DQ102" s="857"/>
      <c r="DR102" s="809"/>
      <c r="DS102" s="809"/>
      <c r="DT102" s="809"/>
      <c r="DU102" s="858"/>
      <c r="DV102" s="796"/>
      <c r="DW102" s="797"/>
      <c r="DX102" s="797"/>
      <c r="DY102" s="797"/>
      <c r="DZ102" s="859"/>
      <c r="EA102" s="35"/>
    </row>
    <row r="103" spans="1:131" ht="26.25" customHeight="1" x14ac:dyDescent="0.15">
      <c r="A103" s="45"/>
      <c r="B103" s="49"/>
      <c r="C103" s="49"/>
      <c r="D103" s="49"/>
      <c r="E103" s="49"/>
      <c r="F103" s="49"/>
      <c r="G103" s="49"/>
      <c r="H103" s="49"/>
      <c r="I103" s="49"/>
      <c r="J103" s="49"/>
      <c r="K103" s="49"/>
      <c r="L103" s="49"/>
      <c r="M103" s="49"/>
      <c r="N103" s="49"/>
      <c r="O103" s="49"/>
      <c r="P103" s="49"/>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5"/>
      <c r="BA103" s="55"/>
      <c r="BB103" s="55"/>
      <c r="BC103" s="55"/>
      <c r="BD103" s="55"/>
      <c r="BE103" s="42"/>
      <c r="BF103" s="42"/>
      <c r="BG103" s="42"/>
      <c r="BH103" s="42"/>
      <c r="BI103" s="42"/>
      <c r="BJ103" s="42"/>
      <c r="BK103" s="42"/>
      <c r="BL103" s="42"/>
      <c r="BM103" s="42"/>
      <c r="BN103" s="42"/>
      <c r="BO103" s="42"/>
      <c r="BP103" s="42"/>
      <c r="BQ103" s="860" t="s">
        <v>367</v>
      </c>
      <c r="BR103" s="860"/>
      <c r="BS103" s="860"/>
      <c r="BT103" s="860"/>
      <c r="BU103" s="860"/>
      <c r="BV103" s="860"/>
      <c r="BW103" s="860"/>
      <c r="BX103" s="860"/>
      <c r="BY103" s="860"/>
      <c r="BZ103" s="860"/>
      <c r="CA103" s="860"/>
      <c r="CB103" s="860"/>
      <c r="CC103" s="860"/>
      <c r="CD103" s="860"/>
      <c r="CE103" s="860"/>
      <c r="CF103" s="860"/>
      <c r="CG103" s="860"/>
      <c r="CH103" s="860"/>
      <c r="CI103" s="860"/>
      <c r="CJ103" s="860"/>
      <c r="CK103" s="860"/>
      <c r="CL103" s="860"/>
      <c r="CM103" s="860"/>
      <c r="CN103" s="860"/>
      <c r="CO103" s="860"/>
      <c r="CP103" s="860"/>
      <c r="CQ103" s="860"/>
      <c r="CR103" s="860"/>
      <c r="CS103" s="860"/>
      <c r="CT103" s="860"/>
      <c r="CU103" s="860"/>
      <c r="CV103" s="860"/>
      <c r="CW103" s="860"/>
      <c r="CX103" s="860"/>
      <c r="CY103" s="860"/>
      <c r="CZ103" s="860"/>
      <c r="DA103" s="860"/>
      <c r="DB103" s="860"/>
      <c r="DC103" s="860"/>
      <c r="DD103" s="860"/>
      <c r="DE103" s="860"/>
      <c r="DF103" s="860"/>
      <c r="DG103" s="860"/>
      <c r="DH103" s="860"/>
      <c r="DI103" s="860"/>
      <c r="DJ103" s="860"/>
      <c r="DK103" s="860"/>
      <c r="DL103" s="860"/>
      <c r="DM103" s="860"/>
      <c r="DN103" s="860"/>
      <c r="DO103" s="860"/>
      <c r="DP103" s="860"/>
      <c r="DQ103" s="860"/>
      <c r="DR103" s="860"/>
      <c r="DS103" s="860"/>
      <c r="DT103" s="860"/>
      <c r="DU103" s="860"/>
      <c r="DV103" s="860"/>
      <c r="DW103" s="860"/>
      <c r="DX103" s="860"/>
      <c r="DY103" s="860"/>
      <c r="DZ103" s="860"/>
      <c r="EA103" s="35"/>
    </row>
    <row r="104" spans="1:131" ht="26.25" customHeight="1" x14ac:dyDescent="0.15">
      <c r="A104" s="45"/>
      <c r="B104" s="49"/>
      <c r="C104" s="49"/>
      <c r="D104" s="49"/>
      <c r="E104" s="49"/>
      <c r="F104" s="49"/>
      <c r="G104" s="49"/>
      <c r="H104" s="49"/>
      <c r="I104" s="49"/>
      <c r="J104" s="49"/>
      <c r="K104" s="49"/>
      <c r="L104" s="49"/>
      <c r="M104" s="49"/>
      <c r="N104" s="49"/>
      <c r="O104" s="49"/>
      <c r="P104" s="49"/>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5"/>
      <c r="BA104" s="55"/>
      <c r="BB104" s="55"/>
      <c r="BC104" s="55"/>
      <c r="BD104" s="55"/>
      <c r="BE104" s="42"/>
      <c r="BF104" s="42"/>
      <c r="BG104" s="42"/>
      <c r="BH104" s="42"/>
      <c r="BI104" s="42"/>
      <c r="BJ104" s="42"/>
      <c r="BK104" s="42"/>
      <c r="BL104" s="42"/>
      <c r="BM104" s="42"/>
      <c r="BN104" s="42"/>
      <c r="BO104" s="42"/>
      <c r="BP104" s="42"/>
      <c r="BQ104" s="861" t="s">
        <v>368</v>
      </c>
      <c r="BR104" s="861"/>
      <c r="BS104" s="861"/>
      <c r="BT104" s="861"/>
      <c r="BU104" s="861"/>
      <c r="BV104" s="861"/>
      <c r="BW104" s="861"/>
      <c r="BX104" s="861"/>
      <c r="BY104" s="861"/>
      <c r="BZ104" s="861"/>
      <c r="CA104" s="861"/>
      <c r="CB104" s="861"/>
      <c r="CC104" s="861"/>
      <c r="CD104" s="861"/>
      <c r="CE104" s="861"/>
      <c r="CF104" s="861"/>
      <c r="CG104" s="861"/>
      <c r="CH104" s="861"/>
      <c r="CI104" s="861"/>
      <c r="CJ104" s="861"/>
      <c r="CK104" s="861"/>
      <c r="CL104" s="861"/>
      <c r="CM104" s="861"/>
      <c r="CN104" s="861"/>
      <c r="CO104" s="861"/>
      <c r="CP104" s="861"/>
      <c r="CQ104" s="861"/>
      <c r="CR104" s="861"/>
      <c r="CS104" s="861"/>
      <c r="CT104" s="861"/>
      <c r="CU104" s="861"/>
      <c r="CV104" s="861"/>
      <c r="CW104" s="861"/>
      <c r="CX104" s="861"/>
      <c r="CY104" s="861"/>
      <c r="CZ104" s="861"/>
      <c r="DA104" s="861"/>
      <c r="DB104" s="861"/>
      <c r="DC104" s="861"/>
      <c r="DD104" s="861"/>
      <c r="DE104" s="861"/>
      <c r="DF104" s="861"/>
      <c r="DG104" s="861"/>
      <c r="DH104" s="861"/>
      <c r="DI104" s="861"/>
      <c r="DJ104" s="861"/>
      <c r="DK104" s="861"/>
      <c r="DL104" s="861"/>
      <c r="DM104" s="861"/>
      <c r="DN104" s="861"/>
      <c r="DO104" s="861"/>
      <c r="DP104" s="861"/>
      <c r="DQ104" s="861"/>
      <c r="DR104" s="861"/>
      <c r="DS104" s="861"/>
      <c r="DT104" s="861"/>
      <c r="DU104" s="861"/>
      <c r="DV104" s="861"/>
      <c r="DW104" s="861"/>
      <c r="DX104" s="861"/>
      <c r="DY104" s="861"/>
      <c r="DZ104" s="861"/>
      <c r="EA104" s="35"/>
    </row>
    <row r="105" spans="1:131" ht="11.25" customHeight="1" x14ac:dyDescent="0.1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row>
    <row r="106" spans="1:131" ht="11.25" customHeight="1" x14ac:dyDescent="0.1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row>
    <row r="107" spans="1:131" s="35" customFormat="1" ht="26.25" customHeight="1" x14ac:dyDescent="0.15">
      <c r="A107" s="46" t="s">
        <v>369</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46" t="s">
        <v>250</v>
      </c>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row>
    <row r="108" spans="1:131" s="35" customFormat="1" ht="26.25" customHeight="1" x14ac:dyDescent="0.15">
      <c r="A108" s="862" t="s">
        <v>359</v>
      </c>
      <c r="B108" s="863"/>
      <c r="C108" s="863"/>
      <c r="D108" s="863"/>
      <c r="E108" s="863"/>
      <c r="F108" s="863"/>
      <c r="G108" s="863"/>
      <c r="H108" s="863"/>
      <c r="I108" s="863"/>
      <c r="J108" s="863"/>
      <c r="K108" s="863"/>
      <c r="L108" s="863"/>
      <c r="M108" s="863"/>
      <c r="N108" s="863"/>
      <c r="O108" s="863"/>
      <c r="P108" s="863"/>
      <c r="Q108" s="863"/>
      <c r="R108" s="863"/>
      <c r="S108" s="863"/>
      <c r="T108" s="863"/>
      <c r="U108" s="863"/>
      <c r="V108" s="863"/>
      <c r="W108" s="863"/>
      <c r="X108" s="863"/>
      <c r="Y108" s="863"/>
      <c r="Z108" s="863"/>
      <c r="AA108" s="863"/>
      <c r="AB108" s="863"/>
      <c r="AC108" s="863"/>
      <c r="AD108" s="863"/>
      <c r="AE108" s="863"/>
      <c r="AF108" s="863"/>
      <c r="AG108" s="863"/>
      <c r="AH108" s="863"/>
      <c r="AI108" s="863"/>
      <c r="AJ108" s="863"/>
      <c r="AK108" s="863"/>
      <c r="AL108" s="863"/>
      <c r="AM108" s="863"/>
      <c r="AN108" s="863"/>
      <c r="AO108" s="863"/>
      <c r="AP108" s="863"/>
      <c r="AQ108" s="863"/>
      <c r="AR108" s="863"/>
      <c r="AS108" s="863"/>
      <c r="AT108" s="864"/>
      <c r="AU108" s="862" t="s">
        <v>54</v>
      </c>
      <c r="AV108" s="863"/>
      <c r="AW108" s="863"/>
      <c r="AX108" s="863"/>
      <c r="AY108" s="863"/>
      <c r="AZ108" s="863"/>
      <c r="BA108" s="863"/>
      <c r="BB108" s="863"/>
      <c r="BC108" s="863"/>
      <c r="BD108" s="863"/>
      <c r="BE108" s="863"/>
      <c r="BF108" s="863"/>
      <c r="BG108" s="863"/>
      <c r="BH108" s="863"/>
      <c r="BI108" s="863"/>
      <c r="BJ108" s="863"/>
      <c r="BK108" s="863"/>
      <c r="BL108" s="863"/>
      <c r="BM108" s="863"/>
      <c r="BN108" s="863"/>
      <c r="BO108" s="863"/>
      <c r="BP108" s="863"/>
      <c r="BQ108" s="863"/>
      <c r="BR108" s="863"/>
      <c r="BS108" s="863"/>
      <c r="BT108" s="863"/>
      <c r="BU108" s="863"/>
      <c r="BV108" s="863"/>
      <c r="BW108" s="863"/>
      <c r="BX108" s="863"/>
      <c r="BY108" s="863"/>
      <c r="BZ108" s="863"/>
      <c r="CA108" s="863"/>
      <c r="CB108" s="863"/>
      <c r="CC108" s="863"/>
      <c r="CD108" s="863"/>
      <c r="CE108" s="863"/>
      <c r="CF108" s="863"/>
      <c r="CG108" s="863"/>
      <c r="CH108" s="863"/>
      <c r="CI108" s="863"/>
      <c r="CJ108" s="863"/>
      <c r="CK108" s="863"/>
      <c r="CL108" s="863"/>
      <c r="CM108" s="863"/>
      <c r="CN108" s="863"/>
      <c r="CO108" s="863"/>
      <c r="CP108" s="863"/>
      <c r="CQ108" s="863"/>
      <c r="CR108" s="863"/>
      <c r="CS108" s="863"/>
      <c r="CT108" s="863"/>
      <c r="CU108" s="863"/>
      <c r="CV108" s="863"/>
      <c r="CW108" s="863"/>
      <c r="CX108" s="863"/>
      <c r="CY108" s="863"/>
      <c r="CZ108" s="863"/>
      <c r="DA108" s="863"/>
      <c r="DB108" s="863"/>
      <c r="DC108" s="863"/>
      <c r="DD108" s="863"/>
      <c r="DE108" s="863"/>
      <c r="DF108" s="863"/>
      <c r="DG108" s="863"/>
      <c r="DH108" s="863"/>
      <c r="DI108" s="863"/>
      <c r="DJ108" s="863"/>
      <c r="DK108" s="863"/>
      <c r="DL108" s="863"/>
      <c r="DM108" s="863"/>
      <c r="DN108" s="863"/>
      <c r="DO108" s="863"/>
      <c r="DP108" s="863"/>
      <c r="DQ108" s="863"/>
      <c r="DR108" s="863"/>
      <c r="DS108" s="863"/>
      <c r="DT108" s="863"/>
      <c r="DU108" s="863"/>
      <c r="DV108" s="863"/>
      <c r="DW108" s="863"/>
      <c r="DX108" s="863"/>
      <c r="DY108" s="863"/>
      <c r="DZ108" s="864"/>
    </row>
    <row r="109" spans="1:131" s="35" customFormat="1" ht="26.25" customHeight="1" x14ac:dyDescent="0.15">
      <c r="A109" s="865" t="s">
        <v>370</v>
      </c>
      <c r="B109" s="866"/>
      <c r="C109" s="86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7"/>
      <c r="AA109" s="868" t="s">
        <v>13</v>
      </c>
      <c r="AB109" s="866"/>
      <c r="AC109" s="866"/>
      <c r="AD109" s="866"/>
      <c r="AE109" s="867"/>
      <c r="AF109" s="868" t="s">
        <v>326</v>
      </c>
      <c r="AG109" s="866"/>
      <c r="AH109" s="866"/>
      <c r="AI109" s="866"/>
      <c r="AJ109" s="867"/>
      <c r="AK109" s="868" t="s">
        <v>308</v>
      </c>
      <c r="AL109" s="866"/>
      <c r="AM109" s="866"/>
      <c r="AN109" s="866"/>
      <c r="AO109" s="867"/>
      <c r="AP109" s="868" t="s">
        <v>371</v>
      </c>
      <c r="AQ109" s="866"/>
      <c r="AR109" s="866"/>
      <c r="AS109" s="866"/>
      <c r="AT109" s="869"/>
      <c r="AU109" s="865" t="s">
        <v>370</v>
      </c>
      <c r="AV109" s="866"/>
      <c r="AW109" s="866"/>
      <c r="AX109" s="866"/>
      <c r="AY109" s="866"/>
      <c r="AZ109" s="866"/>
      <c r="BA109" s="866"/>
      <c r="BB109" s="866"/>
      <c r="BC109" s="866"/>
      <c r="BD109" s="866"/>
      <c r="BE109" s="866"/>
      <c r="BF109" s="866"/>
      <c r="BG109" s="866"/>
      <c r="BH109" s="866"/>
      <c r="BI109" s="866"/>
      <c r="BJ109" s="866"/>
      <c r="BK109" s="866"/>
      <c r="BL109" s="866"/>
      <c r="BM109" s="866"/>
      <c r="BN109" s="866"/>
      <c r="BO109" s="866"/>
      <c r="BP109" s="867"/>
      <c r="BQ109" s="868" t="s">
        <v>13</v>
      </c>
      <c r="BR109" s="866"/>
      <c r="BS109" s="866"/>
      <c r="BT109" s="866"/>
      <c r="BU109" s="867"/>
      <c r="BV109" s="868" t="s">
        <v>326</v>
      </c>
      <c r="BW109" s="866"/>
      <c r="BX109" s="866"/>
      <c r="BY109" s="866"/>
      <c r="BZ109" s="867"/>
      <c r="CA109" s="868" t="s">
        <v>308</v>
      </c>
      <c r="CB109" s="866"/>
      <c r="CC109" s="866"/>
      <c r="CD109" s="866"/>
      <c r="CE109" s="867"/>
      <c r="CF109" s="870" t="s">
        <v>371</v>
      </c>
      <c r="CG109" s="870"/>
      <c r="CH109" s="870"/>
      <c r="CI109" s="870"/>
      <c r="CJ109" s="870"/>
      <c r="CK109" s="868" t="s">
        <v>93</v>
      </c>
      <c r="CL109" s="866"/>
      <c r="CM109" s="866"/>
      <c r="CN109" s="866"/>
      <c r="CO109" s="866"/>
      <c r="CP109" s="866"/>
      <c r="CQ109" s="866"/>
      <c r="CR109" s="866"/>
      <c r="CS109" s="866"/>
      <c r="CT109" s="866"/>
      <c r="CU109" s="866"/>
      <c r="CV109" s="866"/>
      <c r="CW109" s="866"/>
      <c r="CX109" s="866"/>
      <c r="CY109" s="866"/>
      <c r="CZ109" s="866"/>
      <c r="DA109" s="866"/>
      <c r="DB109" s="866"/>
      <c r="DC109" s="866"/>
      <c r="DD109" s="866"/>
      <c r="DE109" s="866"/>
      <c r="DF109" s="867"/>
      <c r="DG109" s="868" t="s">
        <v>13</v>
      </c>
      <c r="DH109" s="866"/>
      <c r="DI109" s="866"/>
      <c r="DJ109" s="866"/>
      <c r="DK109" s="867"/>
      <c r="DL109" s="868" t="s">
        <v>326</v>
      </c>
      <c r="DM109" s="866"/>
      <c r="DN109" s="866"/>
      <c r="DO109" s="866"/>
      <c r="DP109" s="867"/>
      <c r="DQ109" s="868" t="s">
        <v>308</v>
      </c>
      <c r="DR109" s="866"/>
      <c r="DS109" s="866"/>
      <c r="DT109" s="866"/>
      <c r="DU109" s="867"/>
      <c r="DV109" s="868" t="s">
        <v>371</v>
      </c>
      <c r="DW109" s="866"/>
      <c r="DX109" s="866"/>
      <c r="DY109" s="866"/>
      <c r="DZ109" s="869"/>
    </row>
    <row r="110" spans="1:131" s="35" customFormat="1" ht="26.25" customHeight="1" x14ac:dyDescent="0.15">
      <c r="A110" s="871" t="s">
        <v>276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3156860</v>
      </c>
      <c r="AB110" s="875"/>
      <c r="AC110" s="875"/>
      <c r="AD110" s="875"/>
      <c r="AE110" s="876"/>
      <c r="AF110" s="877">
        <v>3126635</v>
      </c>
      <c r="AG110" s="875"/>
      <c r="AH110" s="875"/>
      <c r="AI110" s="875"/>
      <c r="AJ110" s="876"/>
      <c r="AK110" s="877">
        <v>3273311</v>
      </c>
      <c r="AL110" s="875"/>
      <c r="AM110" s="875"/>
      <c r="AN110" s="875"/>
      <c r="AO110" s="876"/>
      <c r="AP110" s="878">
        <v>17.399999999999999</v>
      </c>
      <c r="AQ110" s="879"/>
      <c r="AR110" s="879"/>
      <c r="AS110" s="879"/>
      <c r="AT110" s="880"/>
      <c r="AU110" s="936" t="s">
        <v>112</v>
      </c>
      <c r="AV110" s="937"/>
      <c r="AW110" s="937"/>
      <c r="AX110" s="937"/>
      <c r="AY110" s="937"/>
      <c r="AZ110" s="881" t="s">
        <v>372</v>
      </c>
      <c r="BA110" s="872"/>
      <c r="BB110" s="872"/>
      <c r="BC110" s="872"/>
      <c r="BD110" s="872"/>
      <c r="BE110" s="872"/>
      <c r="BF110" s="872"/>
      <c r="BG110" s="872"/>
      <c r="BH110" s="872"/>
      <c r="BI110" s="872"/>
      <c r="BJ110" s="872"/>
      <c r="BK110" s="872"/>
      <c r="BL110" s="872"/>
      <c r="BM110" s="872"/>
      <c r="BN110" s="872"/>
      <c r="BO110" s="872"/>
      <c r="BP110" s="873"/>
      <c r="BQ110" s="882">
        <v>36355836</v>
      </c>
      <c r="BR110" s="883"/>
      <c r="BS110" s="883"/>
      <c r="BT110" s="883"/>
      <c r="BU110" s="883"/>
      <c r="BV110" s="883">
        <v>37379002</v>
      </c>
      <c r="BW110" s="883"/>
      <c r="BX110" s="883"/>
      <c r="BY110" s="883"/>
      <c r="BZ110" s="883"/>
      <c r="CA110" s="883">
        <v>38279920</v>
      </c>
      <c r="CB110" s="883"/>
      <c r="CC110" s="883"/>
      <c r="CD110" s="883"/>
      <c r="CE110" s="883"/>
      <c r="CF110" s="884">
        <v>203.6</v>
      </c>
      <c r="CG110" s="885"/>
      <c r="CH110" s="885"/>
      <c r="CI110" s="885"/>
      <c r="CJ110" s="885"/>
      <c r="CK110" s="942" t="s">
        <v>304</v>
      </c>
      <c r="CL110" s="943"/>
      <c r="CM110" s="881" t="s">
        <v>373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82" t="s">
        <v>182</v>
      </c>
      <c r="DH110" s="883"/>
      <c r="DI110" s="883"/>
      <c r="DJ110" s="883"/>
      <c r="DK110" s="883"/>
      <c r="DL110" s="883" t="s">
        <v>182</v>
      </c>
      <c r="DM110" s="883"/>
      <c r="DN110" s="883"/>
      <c r="DO110" s="883"/>
      <c r="DP110" s="883"/>
      <c r="DQ110" s="883" t="s">
        <v>182</v>
      </c>
      <c r="DR110" s="883"/>
      <c r="DS110" s="883"/>
      <c r="DT110" s="883"/>
      <c r="DU110" s="883"/>
      <c r="DV110" s="886" t="s">
        <v>182</v>
      </c>
      <c r="DW110" s="886"/>
      <c r="DX110" s="886"/>
      <c r="DY110" s="886"/>
      <c r="DZ110" s="887"/>
    </row>
    <row r="111" spans="1:131" s="35" customFormat="1" ht="26.25" customHeight="1" x14ac:dyDescent="0.15">
      <c r="A111" s="888" t="s">
        <v>351</v>
      </c>
      <c r="B111" s="861"/>
      <c r="C111" s="861"/>
      <c r="D111" s="861"/>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889"/>
      <c r="AA111" s="890" t="s">
        <v>182</v>
      </c>
      <c r="AB111" s="891"/>
      <c r="AC111" s="891"/>
      <c r="AD111" s="891"/>
      <c r="AE111" s="892"/>
      <c r="AF111" s="893" t="s">
        <v>182</v>
      </c>
      <c r="AG111" s="891"/>
      <c r="AH111" s="891"/>
      <c r="AI111" s="891"/>
      <c r="AJ111" s="892"/>
      <c r="AK111" s="893" t="s">
        <v>182</v>
      </c>
      <c r="AL111" s="891"/>
      <c r="AM111" s="891"/>
      <c r="AN111" s="891"/>
      <c r="AO111" s="892"/>
      <c r="AP111" s="894" t="s">
        <v>182</v>
      </c>
      <c r="AQ111" s="895"/>
      <c r="AR111" s="895"/>
      <c r="AS111" s="895"/>
      <c r="AT111" s="896"/>
      <c r="AU111" s="938"/>
      <c r="AV111" s="939"/>
      <c r="AW111" s="939"/>
      <c r="AX111" s="939"/>
      <c r="AY111" s="939"/>
      <c r="AZ111" s="897" t="s">
        <v>375</v>
      </c>
      <c r="BA111" s="898"/>
      <c r="BB111" s="898"/>
      <c r="BC111" s="898"/>
      <c r="BD111" s="898"/>
      <c r="BE111" s="898"/>
      <c r="BF111" s="898"/>
      <c r="BG111" s="898"/>
      <c r="BH111" s="898"/>
      <c r="BI111" s="898"/>
      <c r="BJ111" s="898"/>
      <c r="BK111" s="898"/>
      <c r="BL111" s="898"/>
      <c r="BM111" s="898"/>
      <c r="BN111" s="898"/>
      <c r="BO111" s="898"/>
      <c r="BP111" s="899"/>
      <c r="BQ111" s="900" t="s">
        <v>182</v>
      </c>
      <c r="BR111" s="901"/>
      <c r="BS111" s="901"/>
      <c r="BT111" s="901"/>
      <c r="BU111" s="901"/>
      <c r="BV111" s="901" t="s">
        <v>182</v>
      </c>
      <c r="BW111" s="901"/>
      <c r="BX111" s="901"/>
      <c r="BY111" s="901"/>
      <c r="BZ111" s="901"/>
      <c r="CA111" s="901" t="s">
        <v>182</v>
      </c>
      <c r="CB111" s="901"/>
      <c r="CC111" s="901"/>
      <c r="CD111" s="901"/>
      <c r="CE111" s="901"/>
      <c r="CF111" s="902" t="s">
        <v>182</v>
      </c>
      <c r="CG111" s="903"/>
      <c r="CH111" s="903"/>
      <c r="CI111" s="903"/>
      <c r="CJ111" s="903"/>
      <c r="CK111" s="944"/>
      <c r="CL111" s="945"/>
      <c r="CM111" s="897" t="s">
        <v>121</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900" t="s">
        <v>182</v>
      </c>
      <c r="DH111" s="901"/>
      <c r="DI111" s="901"/>
      <c r="DJ111" s="901"/>
      <c r="DK111" s="901"/>
      <c r="DL111" s="901" t="s">
        <v>182</v>
      </c>
      <c r="DM111" s="901"/>
      <c r="DN111" s="901"/>
      <c r="DO111" s="901"/>
      <c r="DP111" s="901"/>
      <c r="DQ111" s="901" t="s">
        <v>182</v>
      </c>
      <c r="DR111" s="901"/>
      <c r="DS111" s="901"/>
      <c r="DT111" s="901"/>
      <c r="DU111" s="901"/>
      <c r="DV111" s="904" t="s">
        <v>182</v>
      </c>
      <c r="DW111" s="904"/>
      <c r="DX111" s="904"/>
      <c r="DY111" s="904"/>
      <c r="DZ111" s="905"/>
    </row>
    <row r="112" spans="1:131" s="35" customFormat="1" ht="26.25" customHeight="1" x14ac:dyDescent="0.15">
      <c r="A112" s="1054" t="s">
        <v>140</v>
      </c>
      <c r="B112" s="1055"/>
      <c r="C112" s="898" t="s">
        <v>376</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890" t="s">
        <v>182</v>
      </c>
      <c r="AB112" s="891"/>
      <c r="AC112" s="891"/>
      <c r="AD112" s="891"/>
      <c r="AE112" s="892"/>
      <c r="AF112" s="893" t="s">
        <v>182</v>
      </c>
      <c r="AG112" s="891"/>
      <c r="AH112" s="891"/>
      <c r="AI112" s="891"/>
      <c r="AJ112" s="892"/>
      <c r="AK112" s="893" t="s">
        <v>182</v>
      </c>
      <c r="AL112" s="891"/>
      <c r="AM112" s="891"/>
      <c r="AN112" s="891"/>
      <c r="AO112" s="892"/>
      <c r="AP112" s="894" t="s">
        <v>182</v>
      </c>
      <c r="AQ112" s="895"/>
      <c r="AR112" s="895"/>
      <c r="AS112" s="895"/>
      <c r="AT112" s="896"/>
      <c r="AU112" s="938"/>
      <c r="AV112" s="939"/>
      <c r="AW112" s="939"/>
      <c r="AX112" s="939"/>
      <c r="AY112" s="939"/>
      <c r="AZ112" s="897" t="s">
        <v>240</v>
      </c>
      <c r="BA112" s="898"/>
      <c r="BB112" s="898"/>
      <c r="BC112" s="898"/>
      <c r="BD112" s="898"/>
      <c r="BE112" s="898"/>
      <c r="BF112" s="898"/>
      <c r="BG112" s="898"/>
      <c r="BH112" s="898"/>
      <c r="BI112" s="898"/>
      <c r="BJ112" s="898"/>
      <c r="BK112" s="898"/>
      <c r="BL112" s="898"/>
      <c r="BM112" s="898"/>
      <c r="BN112" s="898"/>
      <c r="BO112" s="898"/>
      <c r="BP112" s="899"/>
      <c r="BQ112" s="900">
        <v>5165111</v>
      </c>
      <c r="BR112" s="901"/>
      <c r="BS112" s="901"/>
      <c r="BT112" s="901"/>
      <c r="BU112" s="901"/>
      <c r="BV112" s="901">
        <v>4832917</v>
      </c>
      <c r="BW112" s="901"/>
      <c r="BX112" s="901"/>
      <c r="BY112" s="901"/>
      <c r="BZ112" s="901"/>
      <c r="CA112" s="901">
        <v>4559281</v>
      </c>
      <c r="CB112" s="901"/>
      <c r="CC112" s="901"/>
      <c r="CD112" s="901"/>
      <c r="CE112" s="901"/>
      <c r="CF112" s="902">
        <v>24.3</v>
      </c>
      <c r="CG112" s="903"/>
      <c r="CH112" s="903"/>
      <c r="CI112" s="903"/>
      <c r="CJ112" s="903"/>
      <c r="CK112" s="944"/>
      <c r="CL112" s="945"/>
      <c r="CM112" s="897" t="s">
        <v>310</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900" t="s">
        <v>182</v>
      </c>
      <c r="DH112" s="901"/>
      <c r="DI112" s="901"/>
      <c r="DJ112" s="901"/>
      <c r="DK112" s="901"/>
      <c r="DL112" s="901" t="s">
        <v>182</v>
      </c>
      <c r="DM112" s="901"/>
      <c r="DN112" s="901"/>
      <c r="DO112" s="901"/>
      <c r="DP112" s="901"/>
      <c r="DQ112" s="901" t="s">
        <v>182</v>
      </c>
      <c r="DR112" s="901"/>
      <c r="DS112" s="901"/>
      <c r="DT112" s="901"/>
      <c r="DU112" s="901"/>
      <c r="DV112" s="904" t="s">
        <v>182</v>
      </c>
      <c r="DW112" s="904"/>
      <c r="DX112" s="904"/>
      <c r="DY112" s="904"/>
      <c r="DZ112" s="905"/>
    </row>
    <row r="113" spans="1:130" s="35" customFormat="1" ht="26.25" customHeight="1" x14ac:dyDescent="0.15">
      <c r="A113" s="1056"/>
      <c r="B113" s="1057"/>
      <c r="C113" s="898" t="s">
        <v>379</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890">
        <v>391957</v>
      </c>
      <c r="AB113" s="891"/>
      <c r="AC113" s="891"/>
      <c r="AD113" s="891"/>
      <c r="AE113" s="892"/>
      <c r="AF113" s="893">
        <v>419239</v>
      </c>
      <c r="AG113" s="891"/>
      <c r="AH113" s="891"/>
      <c r="AI113" s="891"/>
      <c r="AJ113" s="892"/>
      <c r="AK113" s="893">
        <v>403747</v>
      </c>
      <c r="AL113" s="891"/>
      <c r="AM113" s="891"/>
      <c r="AN113" s="891"/>
      <c r="AO113" s="892"/>
      <c r="AP113" s="894">
        <v>2.1</v>
      </c>
      <c r="AQ113" s="895"/>
      <c r="AR113" s="895"/>
      <c r="AS113" s="895"/>
      <c r="AT113" s="896"/>
      <c r="AU113" s="938"/>
      <c r="AV113" s="939"/>
      <c r="AW113" s="939"/>
      <c r="AX113" s="939"/>
      <c r="AY113" s="939"/>
      <c r="AZ113" s="897" t="s">
        <v>185</v>
      </c>
      <c r="BA113" s="898"/>
      <c r="BB113" s="898"/>
      <c r="BC113" s="898"/>
      <c r="BD113" s="898"/>
      <c r="BE113" s="898"/>
      <c r="BF113" s="898"/>
      <c r="BG113" s="898"/>
      <c r="BH113" s="898"/>
      <c r="BI113" s="898"/>
      <c r="BJ113" s="898"/>
      <c r="BK113" s="898"/>
      <c r="BL113" s="898"/>
      <c r="BM113" s="898"/>
      <c r="BN113" s="898"/>
      <c r="BO113" s="898"/>
      <c r="BP113" s="899"/>
      <c r="BQ113" s="900">
        <v>773</v>
      </c>
      <c r="BR113" s="901"/>
      <c r="BS113" s="901"/>
      <c r="BT113" s="901"/>
      <c r="BU113" s="901"/>
      <c r="BV113" s="901" t="s">
        <v>182</v>
      </c>
      <c r="BW113" s="901"/>
      <c r="BX113" s="901"/>
      <c r="BY113" s="901"/>
      <c r="BZ113" s="901"/>
      <c r="CA113" s="901" t="s">
        <v>182</v>
      </c>
      <c r="CB113" s="901"/>
      <c r="CC113" s="901"/>
      <c r="CD113" s="901"/>
      <c r="CE113" s="901"/>
      <c r="CF113" s="902" t="s">
        <v>182</v>
      </c>
      <c r="CG113" s="903"/>
      <c r="CH113" s="903"/>
      <c r="CI113" s="903"/>
      <c r="CJ113" s="903"/>
      <c r="CK113" s="944"/>
      <c r="CL113" s="945"/>
      <c r="CM113" s="897" t="s">
        <v>316</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890" t="s">
        <v>182</v>
      </c>
      <c r="DH113" s="891"/>
      <c r="DI113" s="891"/>
      <c r="DJ113" s="891"/>
      <c r="DK113" s="892"/>
      <c r="DL113" s="893" t="s">
        <v>182</v>
      </c>
      <c r="DM113" s="891"/>
      <c r="DN113" s="891"/>
      <c r="DO113" s="891"/>
      <c r="DP113" s="892"/>
      <c r="DQ113" s="893" t="s">
        <v>182</v>
      </c>
      <c r="DR113" s="891"/>
      <c r="DS113" s="891"/>
      <c r="DT113" s="891"/>
      <c r="DU113" s="892"/>
      <c r="DV113" s="894" t="s">
        <v>182</v>
      </c>
      <c r="DW113" s="895"/>
      <c r="DX113" s="895"/>
      <c r="DY113" s="895"/>
      <c r="DZ113" s="896"/>
    </row>
    <row r="114" spans="1:130" s="35" customFormat="1" ht="26.25" customHeight="1" x14ac:dyDescent="0.15">
      <c r="A114" s="1056"/>
      <c r="B114" s="1057"/>
      <c r="C114" s="898" t="s">
        <v>380</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890">
        <v>773</v>
      </c>
      <c r="AB114" s="891"/>
      <c r="AC114" s="891"/>
      <c r="AD114" s="891"/>
      <c r="AE114" s="892"/>
      <c r="AF114" s="893">
        <v>773</v>
      </c>
      <c r="AG114" s="891"/>
      <c r="AH114" s="891"/>
      <c r="AI114" s="891"/>
      <c r="AJ114" s="892"/>
      <c r="AK114" s="893" t="s">
        <v>182</v>
      </c>
      <c r="AL114" s="891"/>
      <c r="AM114" s="891"/>
      <c r="AN114" s="891"/>
      <c r="AO114" s="892"/>
      <c r="AP114" s="894" t="s">
        <v>182</v>
      </c>
      <c r="AQ114" s="895"/>
      <c r="AR114" s="895"/>
      <c r="AS114" s="895"/>
      <c r="AT114" s="896"/>
      <c r="AU114" s="938"/>
      <c r="AV114" s="939"/>
      <c r="AW114" s="939"/>
      <c r="AX114" s="939"/>
      <c r="AY114" s="939"/>
      <c r="AZ114" s="897" t="s">
        <v>381</v>
      </c>
      <c r="BA114" s="898"/>
      <c r="BB114" s="898"/>
      <c r="BC114" s="898"/>
      <c r="BD114" s="898"/>
      <c r="BE114" s="898"/>
      <c r="BF114" s="898"/>
      <c r="BG114" s="898"/>
      <c r="BH114" s="898"/>
      <c r="BI114" s="898"/>
      <c r="BJ114" s="898"/>
      <c r="BK114" s="898"/>
      <c r="BL114" s="898"/>
      <c r="BM114" s="898"/>
      <c r="BN114" s="898"/>
      <c r="BO114" s="898"/>
      <c r="BP114" s="899"/>
      <c r="BQ114" s="900">
        <v>5436011</v>
      </c>
      <c r="BR114" s="901"/>
      <c r="BS114" s="901"/>
      <c r="BT114" s="901"/>
      <c r="BU114" s="901"/>
      <c r="BV114" s="901">
        <v>5169159</v>
      </c>
      <c r="BW114" s="901"/>
      <c r="BX114" s="901"/>
      <c r="BY114" s="901"/>
      <c r="BZ114" s="901"/>
      <c r="CA114" s="901">
        <v>4963738</v>
      </c>
      <c r="CB114" s="901"/>
      <c r="CC114" s="901"/>
      <c r="CD114" s="901"/>
      <c r="CE114" s="901"/>
      <c r="CF114" s="902">
        <v>26.4</v>
      </c>
      <c r="CG114" s="903"/>
      <c r="CH114" s="903"/>
      <c r="CI114" s="903"/>
      <c r="CJ114" s="903"/>
      <c r="CK114" s="944"/>
      <c r="CL114" s="945"/>
      <c r="CM114" s="897" t="s">
        <v>382</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890" t="s">
        <v>182</v>
      </c>
      <c r="DH114" s="891"/>
      <c r="DI114" s="891"/>
      <c r="DJ114" s="891"/>
      <c r="DK114" s="892"/>
      <c r="DL114" s="893" t="s">
        <v>182</v>
      </c>
      <c r="DM114" s="891"/>
      <c r="DN114" s="891"/>
      <c r="DO114" s="891"/>
      <c r="DP114" s="892"/>
      <c r="DQ114" s="893" t="s">
        <v>182</v>
      </c>
      <c r="DR114" s="891"/>
      <c r="DS114" s="891"/>
      <c r="DT114" s="891"/>
      <c r="DU114" s="892"/>
      <c r="DV114" s="894" t="s">
        <v>182</v>
      </c>
      <c r="DW114" s="895"/>
      <c r="DX114" s="895"/>
      <c r="DY114" s="895"/>
      <c r="DZ114" s="896"/>
    </row>
    <row r="115" spans="1:130" s="35" customFormat="1" ht="26.25" customHeight="1" x14ac:dyDescent="0.15">
      <c r="A115" s="1056"/>
      <c r="B115" s="1057"/>
      <c r="C115" s="898" t="s">
        <v>300</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890" t="s">
        <v>182</v>
      </c>
      <c r="AB115" s="891"/>
      <c r="AC115" s="891"/>
      <c r="AD115" s="891"/>
      <c r="AE115" s="892"/>
      <c r="AF115" s="893" t="s">
        <v>182</v>
      </c>
      <c r="AG115" s="891"/>
      <c r="AH115" s="891"/>
      <c r="AI115" s="891"/>
      <c r="AJ115" s="892"/>
      <c r="AK115" s="893" t="s">
        <v>182</v>
      </c>
      <c r="AL115" s="891"/>
      <c r="AM115" s="891"/>
      <c r="AN115" s="891"/>
      <c r="AO115" s="892"/>
      <c r="AP115" s="894" t="s">
        <v>182</v>
      </c>
      <c r="AQ115" s="895"/>
      <c r="AR115" s="895"/>
      <c r="AS115" s="895"/>
      <c r="AT115" s="896"/>
      <c r="AU115" s="938"/>
      <c r="AV115" s="939"/>
      <c r="AW115" s="939"/>
      <c r="AX115" s="939"/>
      <c r="AY115" s="939"/>
      <c r="AZ115" s="897" t="s">
        <v>289</v>
      </c>
      <c r="BA115" s="898"/>
      <c r="BB115" s="898"/>
      <c r="BC115" s="898"/>
      <c r="BD115" s="898"/>
      <c r="BE115" s="898"/>
      <c r="BF115" s="898"/>
      <c r="BG115" s="898"/>
      <c r="BH115" s="898"/>
      <c r="BI115" s="898"/>
      <c r="BJ115" s="898"/>
      <c r="BK115" s="898"/>
      <c r="BL115" s="898"/>
      <c r="BM115" s="898"/>
      <c r="BN115" s="898"/>
      <c r="BO115" s="898"/>
      <c r="BP115" s="899"/>
      <c r="BQ115" s="900">
        <v>568311</v>
      </c>
      <c r="BR115" s="901"/>
      <c r="BS115" s="901"/>
      <c r="BT115" s="901"/>
      <c r="BU115" s="901"/>
      <c r="BV115" s="901" t="s">
        <v>182</v>
      </c>
      <c r="BW115" s="901"/>
      <c r="BX115" s="901"/>
      <c r="BY115" s="901"/>
      <c r="BZ115" s="901"/>
      <c r="CA115" s="901" t="s">
        <v>182</v>
      </c>
      <c r="CB115" s="901"/>
      <c r="CC115" s="901"/>
      <c r="CD115" s="901"/>
      <c r="CE115" s="901"/>
      <c r="CF115" s="902" t="s">
        <v>182</v>
      </c>
      <c r="CG115" s="903"/>
      <c r="CH115" s="903"/>
      <c r="CI115" s="903"/>
      <c r="CJ115" s="903"/>
      <c r="CK115" s="944"/>
      <c r="CL115" s="945"/>
      <c r="CM115" s="897" t="s">
        <v>30</v>
      </c>
      <c r="CN115" s="898"/>
      <c r="CO115" s="898"/>
      <c r="CP115" s="898"/>
      <c r="CQ115" s="898"/>
      <c r="CR115" s="898"/>
      <c r="CS115" s="898"/>
      <c r="CT115" s="898"/>
      <c r="CU115" s="898"/>
      <c r="CV115" s="898"/>
      <c r="CW115" s="898"/>
      <c r="CX115" s="898"/>
      <c r="CY115" s="898"/>
      <c r="CZ115" s="898"/>
      <c r="DA115" s="898"/>
      <c r="DB115" s="898"/>
      <c r="DC115" s="898"/>
      <c r="DD115" s="898"/>
      <c r="DE115" s="898"/>
      <c r="DF115" s="899"/>
      <c r="DG115" s="890" t="s">
        <v>182</v>
      </c>
      <c r="DH115" s="891"/>
      <c r="DI115" s="891"/>
      <c r="DJ115" s="891"/>
      <c r="DK115" s="892"/>
      <c r="DL115" s="893" t="s">
        <v>182</v>
      </c>
      <c r="DM115" s="891"/>
      <c r="DN115" s="891"/>
      <c r="DO115" s="891"/>
      <c r="DP115" s="892"/>
      <c r="DQ115" s="893" t="s">
        <v>182</v>
      </c>
      <c r="DR115" s="891"/>
      <c r="DS115" s="891"/>
      <c r="DT115" s="891"/>
      <c r="DU115" s="892"/>
      <c r="DV115" s="894" t="s">
        <v>182</v>
      </c>
      <c r="DW115" s="895"/>
      <c r="DX115" s="895"/>
      <c r="DY115" s="895"/>
      <c r="DZ115" s="896"/>
    </row>
    <row r="116" spans="1:130" s="35" customFormat="1" ht="26.25" customHeight="1" x14ac:dyDescent="0.15">
      <c r="A116" s="1058"/>
      <c r="B116" s="1059"/>
      <c r="C116" s="921" t="s">
        <v>3</v>
      </c>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2"/>
      <c r="AA116" s="890" t="s">
        <v>182</v>
      </c>
      <c r="AB116" s="891"/>
      <c r="AC116" s="891"/>
      <c r="AD116" s="891"/>
      <c r="AE116" s="892"/>
      <c r="AF116" s="893" t="s">
        <v>182</v>
      </c>
      <c r="AG116" s="891"/>
      <c r="AH116" s="891"/>
      <c r="AI116" s="891"/>
      <c r="AJ116" s="892"/>
      <c r="AK116" s="893" t="s">
        <v>182</v>
      </c>
      <c r="AL116" s="891"/>
      <c r="AM116" s="891"/>
      <c r="AN116" s="891"/>
      <c r="AO116" s="892"/>
      <c r="AP116" s="894" t="s">
        <v>182</v>
      </c>
      <c r="AQ116" s="895"/>
      <c r="AR116" s="895"/>
      <c r="AS116" s="895"/>
      <c r="AT116" s="896"/>
      <c r="AU116" s="938"/>
      <c r="AV116" s="939"/>
      <c r="AW116" s="939"/>
      <c r="AX116" s="939"/>
      <c r="AY116" s="939"/>
      <c r="AZ116" s="906" t="s">
        <v>204</v>
      </c>
      <c r="BA116" s="907"/>
      <c r="BB116" s="907"/>
      <c r="BC116" s="907"/>
      <c r="BD116" s="907"/>
      <c r="BE116" s="907"/>
      <c r="BF116" s="907"/>
      <c r="BG116" s="907"/>
      <c r="BH116" s="907"/>
      <c r="BI116" s="907"/>
      <c r="BJ116" s="907"/>
      <c r="BK116" s="907"/>
      <c r="BL116" s="907"/>
      <c r="BM116" s="907"/>
      <c r="BN116" s="907"/>
      <c r="BO116" s="907"/>
      <c r="BP116" s="908"/>
      <c r="BQ116" s="900" t="s">
        <v>182</v>
      </c>
      <c r="BR116" s="901"/>
      <c r="BS116" s="901"/>
      <c r="BT116" s="901"/>
      <c r="BU116" s="901"/>
      <c r="BV116" s="901" t="s">
        <v>182</v>
      </c>
      <c r="BW116" s="901"/>
      <c r="BX116" s="901"/>
      <c r="BY116" s="901"/>
      <c r="BZ116" s="901"/>
      <c r="CA116" s="901" t="s">
        <v>182</v>
      </c>
      <c r="CB116" s="901"/>
      <c r="CC116" s="901"/>
      <c r="CD116" s="901"/>
      <c r="CE116" s="901"/>
      <c r="CF116" s="902" t="s">
        <v>182</v>
      </c>
      <c r="CG116" s="903"/>
      <c r="CH116" s="903"/>
      <c r="CI116" s="903"/>
      <c r="CJ116" s="903"/>
      <c r="CK116" s="944"/>
      <c r="CL116" s="945"/>
      <c r="CM116" s="897" t="s">
        <v>383</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890" t="s">
        <v>182</v>
      </c>
      <c r="DH116" s="891"/>
      <c r="DI116" s="891"/>
      <c r="DJ116" s="891"/>
      <c r="DK116" s="892"/>
      <c r="DL116" s="893" t="s">
        <v>182</v>
      </c>
      <c r="DM116" s="891"/>
      <c r="DN116" s="891"/>
      <c r="DO116" s="891"/>
      <c r="DP116" s="892"/>
      <c r="DQ116" s="893" t="s">
        <v>182</v>
      </c>
      <c r="DR116" s="891"/>
      <c r="DS116" s="891"/>
      <c r="DT116" s="891"/>
      <c r="DU116" s="892"/>
      <c r="DV116" s="894" t="s">
        <v>182</v>
      </c>
      <c r="DW116" s="895"/>
      <c r="DX116" s="895"/>
      <c r="DY116" s="895"/>
      <c r="DZ116" s="896"/>
    </row>
    <row r="117" spans="1:130" s="35" customFormat="1" ht="26.25" customHeight="1" x14ac:dyDescent="0.15">
      <c r="A117" s="865" t="s">
        <v>243</v>
      </c>
      <c r="B117" s="866"/>
      <c r="C117" s="866"/>
      <c r="D117" s="866"/>
      <c r="E117" s="866"/>
      <c r="F117" s="866"/>
      <c r="G117" s="866"/>
      <c r="H117" s="866"/>
      <c r="I117" s="866"/>
      <c r="J117" s="866"/>
      <c r="K117" s="866"/>
      <c r="L117" s="866"/>
      <c r="M117" s="866"/>
      <c r="N117" s="866"/>
      <c r="O117" s="866"/>
      <c r="P117" s="866"/>
      <c r="Q117" s="866"/>
      <c r="R117" s="866"/>
      <c r="S117" s="866"/>
      <c r="T117" s="866"/>
      <c r="U117" s="866"/>
      <c r="V117" s="866"/>
      <c r="W117" s="866"/>
      <c r="X117" s="866"/>
      <c r="Y117" s="909" t="s">
        <v>274</v>
      </c>
      <c r="Z117" s="867"/>
      <c r="AA117" s="910">
        <v>3549590</v>
      </c>
      <c r="AB117" s="911"/>
      <c r="AC117" s="911"/>
      <c r="AD117" s="911"/>
      <c r="AE117" s="912"/>
      <c r="AF117" s="913">
        <v>3546647</v>
      </c>
      <c r="AG117" s="911"/>
      <c r="AH117" s="911"/>
      <c r="AI117" s="911"/>
      <c r="AJ117" s="912"/>
      <c r="AK117" s="913">
        <v>3677058</v>
      </c>
      <c r="AL117" s="911"/>
      <c r="AM117" s="911"/>
      <c r="AN117" s="911"/>
      <c r="AO117" s="912"/>
      <c r="AP117" s="914"/>
      <c r="AQ117" s="915"/>
      <c r="AR117" s="915"/>
      <c r="AS117" s="915"/>
      <c r="AT117" s="916"/>
      <c r="AU117" s="938"/>
      <c r="AV117" s="939"/>
      <c r="AW117" s="939"/>
      <c r="AX117" s="939"/>
      <c r="AY117" s="939"/>
      <c r="AZ117" s="917" t="s">
        <v>384</v>
      </c>
      <c r="BA117" s="918"/>
      <c r="BB117" s="918"/>
      <c r="BC117" s="918"/>
      <c r="BD117" s="918"/>
      <c r="BE117" s="918"/>
      <c r="BF117" s="918"/>
      <c r="BG117" s="918"/>
      <c r="BH117" s="918"/>
      <c r="BI117" s="918"/>
      <c r="BJ117" s="918"/>
      <c r="BK117" s="918"/>
      <c r="BL117" s="918"/>
      <c r="BM117" s="918"/>
      <c r="BN117" s="918"/>
      <c r="BO117" s="918"/>
      <c r="BP117" s="919"/>
      <c r="BQ117" s="900" t="s">
        <v>182</v>
      </c>
      <c r="BR117" s="901"/>
      <c r="BS117" s="901"/>
      <c r="BT117" s="901"/>
      <c r="BU117" s="901"/>
      <c r="BV117" s="901" t="s">
        <v>182</v>
      </c>
      <c r="BW117" s="901"/>
      <c r="BX117" s="901"/>
      <c r="BY117" s="901"/>
      <c r="BZ117" s="901"/>
      <c r="CA117" s="901" t="s">
        <v>182</v>
      </c>
      <c r="CB117" s="901"/>
      <c r="CC117" s="901"/>
      <c r="CD117" s="901"/>
      <c r="CE117" s="901"/>
      <c r="CF117" s="902" t="s">
        <v>182</v>
      </c>
      <c r="CG117" s="903"/>
      <c r="CH117" s="903"/>
      <c r="CI117" s="903"/>
      <c r="CJ117" s="903"/>
      <c r="CK117" s="944"/>
      <c r="CL117" s="945"/>
      <c r="CM117" s="897" t="s">
        <v>284</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890" t="s">
        <v>182</v>
      </c>
      <c r="DH117" s="891"/>
      <c r="DI117" s="891"/>
      <c r="DJ117" s="891"/>
      <c r="DK117" s="892"/>
      <c r="DL117" s="893" t="s">
        <v>182</v>
      </c>
      <c r="DM117" s="891"/>
      <c r="DN117" s="891"/>
      <c r="DO117" s="891"/>
      <c r="DP117" s="892"/>
      <c r="DQ117" s="893" t="s">
        <v>182</v>
      </c>
      <c r="DR117" s="891"/>
      <c r="DS117" s="891"/>
      <c r="DT117" s="891"/>
      <c r="DU117" s="892"/>
      <c r="DV117" s="894" t="s">
        <v>182</v>
      </c>
      <c r="DW117" s="895"/>
      <c r="DX117" s="895"/>
      <c r="DY117" s="895"/>
      <c r="DZ117" s="896"/>
    </row>
    <row r="118" spans="1:130" s="35" customFormat="1" ht="26.25" customHeight="1" x14ac:dyDescent="0.15">
      <c r="A118" s="865" t="s">
        <v>93</v>
      </c>
      <c r="B118" s="866"/>
      <c r="C118" s="866"/>
      <c r="D118" s="866"/>
      <c r="E118" s="866"/>
      <c r="F118" s="866"/>
      <c r="G118" s="866"/>
      <c r="H118" s="866"/>
      <c r="I118" s="866"/>
      <c r="J118" s="866"/>
      <c r="K118" s="866"/>
      <c r="L118" s="866"/>
      <c r="M118" s="866"/>
      <c r="N118" s="866"/>
      <c r="O118" s="866"/>
      <c r="P118" s="866"/>
      <c r="Q118" s="866"/>
      <c r="R118" s="866"/>
      <c r="S118" s="866"/>
      <c r="T118" s="866"/>
      <c r="U118" s="866"/>
      <c r="V118" s="866"/>
      <c r="W118" s="866"/>
      <c r="X118" s="866"/>
      <c r="Y118" s="866"/>
      <c r="Z118" s="867"/>
      <c r="AA118" s="868" t="s">
        <v>13</v>
      </c>
      <c r="AB118" s="866"/>
      <c r="AC118" s="866"/>
      <c r="AD118" s="866"/>
      <c r="AE118" s="867"/>
      <c r="AF118" s="868" t="s">
        <v>326</v>
      </c>
      <c r="AG118" s="866"/>
      <c r="AH118" s="866"/>
      <c r="AI118" s="866"/>
      <c r="AJ118" s="867"/>
      <c r="AK118" s="868" t="s">
        <v>308</v>
      </c>
      <c r="AL118" s="866"/>
      <c r="AM118" s="866"/>
      <c r="AN118" s="866"/>
      <c r="AO118" s="867"/>
      <c r="AP118" s="868" t="s">
        <v>371</v>
      </c>
      <c r="AQ118" s="866"/>
      <c r="AR118" s="866"/>
      <c r="AS118" s="866"/>
      <c r="AT118" s="869"/>
      <c r="AU118" s="938"/>
      <c r="AV118" s="939"/>
      <c r="AW118" s="939"/>
      <c r="AX118" s="939"/>
      <c r="AY118" s="939"/>
      <c r="AZ118" s="920" t="s">
        <v>385</v>
      </c>
      <c r="BA118" s="921"/>
      <c r="BB118" s="921"/>
      <c r="BC118" s="921"/>
      <c r="BD118" s="921"/>
      <c r="BE118" s="921"/>
      <c r="BF118" s="921"/>
      <c r="BG118" s="921"/>
      <c r="BH118" s="921"/>
      <c r="BI118" s="921"/>
      <c r="BJ118" s="921"/>
      <c r="BK118" s="921"/>
      <c r="BL118" s="921"/>
      <c r="BM118" s="921"/>
      <c r="BN118" s="921"/>
      <c r="BO118" s="921"/>
      <c r="BP118" s="922"/>
      <c r="BQ118" s="923" t="s">
        <v>182</v>
      </c>
      <c r="BR118" s="924"/>
      <c r="BS118" s="924"/>
      <c r="BT118" s="924"/>
      <c r="BU118" s="924"/>
      <c r="BV118" s="924" t="s">
        <v>182</v>
      </c>
      <c r="BW118" s="924"/>
      <c r="BX118" s="924"/>
      <c r="BY118" s="924"/>
      <c r="BZ118" s="924"/>
      <c r="CA118" s="924" t="s">
        <v>182</v>
      </c>
      <c r="CB118" s="924"/>
      <c r="CC118" s="924"/>
      <c r="CD118" s="924"/>
      <c r="CE118" s="924"/>
      <c r="CF118" s="902" t="s">
        <v>182</v>
      </c>
      <c r="CG118" s="903"/>
      <c r="CH118" s="903"/>
      <c r="CI118" s="903"/>
      <c r="CJ118" s="903"/>
      <c r="CK118" s="944"/>
      <c r="CL118" s="945"/>
      <c r="CM118" s="897" t="s">
        <v>386</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890" t="s">
        <v>182</v>
      </c>
      <c r="DH118" s="891"/>
      <c r="DI118" s="891"/>
      <c r="DJ118" s="891"/>
      <c r="DK118" s="892"/>
      <c r="DL118" s="893" t="s">
        <v>182</v>
      </c>
      <c r="DM118" s="891"/>
      <c r="DN118" s="891"/>
      <c r="DO118" s="891"/>
      <c r="DP118" s="892"/>
      <c r="DQ118" s="893" t="s">
        <v>182</v>
      </c>
      <c r="DR118" s="891"/>
      <c r="DS118" s="891"/>
      <c r="DT118" s="891"/>
      <c r="DU118" s="892"/>
      <c r="DV118" s="894" t="s">
        <v>182</v>
      </c>
      <c r="DW118" s="895"/>
      <c r="DX118" s="895"/>
      <c r="DY118" s="895"/>
      <c r="DZ118" s="896"/>
    </row>
    <row r="119" spans="1:130" s="35" customFormat="1" ht="26.25" customHeight="1" x14ac:dyDescent="0.15">
      <c r="A119" s="1064" t="s">
        <v>304</v>
      </c>
      <c r="B119" s="943"/>
      <c r="C119" s="881" t="s">
        <v>373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182</v>
      </c>
      <c r="AB119" s="875"/>
      <c r="AC119" s="875"/>
      <c r="AD119" s="875"/>
      <c r="AE119" s="876"/>
      <c r="AF119" s="877" t="s">
        <v>182</v>
      </c>
      <c r="AG119" s="875"/>
      <c r="AH119" s="875"/>
      <c r="AI119" s="875"/>
      <c r="AJ119" s="876"/>
      <c r="AK119" s="877" t="s">
        <v>182</v>
      </c>
      <c r="AL119" s="875"/>
      <c r="AM119" s="875"/>
      <c r="AN119" s="875"/>
      <c r="AO119" s="876"/>
      <c r="AP119" s="878" t="s">
        <v>182</v>
      </c>
      <c r="AQ119" s="879"/>
      <c r="AR119" s="879"/>
      <c r="AS119" s="879"/>
      <c r="AT119" s="880"/>
      <c r="AU119" s="940"/>
      <c r="AV119" s="941"/>
      <c r="AW119" s="941"/>
      <c r="AX119" s="941"/>
      <c r="AY119" s="941"/>
      <c r="AZ119" s="56" t="s">
        <v>243</v>
      </c>
      <c r="BA119" s="56"/>
      <c r="BB119" s="56"/>
      <c r="BC119" s="56"/>
      <c r="BD119" s="56"/>
      <c r="BE119" s="56"/>
      <c r="BF119" s="56"/>
      <c r="BG119" s="56"/>
      <c r="BH119" s="56"/>
      <c r="BI119" s="56"/>
      <c r="BJ119" s="56"/>
      <c r="BK119" s="56"/>
      <c r="BL119" s="56"/>
      <c r="BM119" s="56"/>
      <c r="BN119" s="56"/>
      <c r="BO119" s="909" t="s">
        <v>153</v>
      </c>
      <c r="BP119" s="925"/>
      <c r="BQ119" s="923">
        <v>47526042</v>
      </c>
      <c r="BR119" s="924"/>
      <c r="BS119" s="924"/>
      <c r="BT119" s="924"/>
      <c r="BU119" s="924"/>
      <c r="BV119" s="924">
        <v>47381078</v>
      </c>
      <c r="BW119" s="924"/>
      <c r="BX119" s="924"/>
      <c r="BY119" s="924"/>
      <c r="BZ119" s="924"/>
      <c r="CA119" s="924">
        <v>47802939</v>
      </c>
      <c r="CB119" s="924"/>
      <c r="CC119" s="924"/>
      <c r="CD119" s="924"/>
      <c r="CE119" s="924"/>
      <c r="CF119" s="926"/>
      <c r="CG119" s="927"/>
      <c r="CH119" s="927"/>
      <c r="CI119" s="927"/>
      <c r="CJ119" s="928"/>
      <c r="CK119" s="946"/>
      <c r="CL119" s="947"/>
      <c r="CM119" s="920" t="s">
        <v>387</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929" t="s">
        <v>182</v>
      </c>
      <c r="DH119" s="930"/>
      <c r="DI119" s="930"/>
      <c r="DJ119" s="930"/>
      <c r="DK119" s="931"/>
      <c r="DL119" s="932" t="s">
        <v>182</v>
      </c>
      <c r="DM119" s="930"/>
      <c r="DN119" s="930"/>
      <c r="DO119" s="930"/>
      <c r="DP119" s="931"/>
      <c r="DQ119" s="932" t="s">
        <v>182</v>
      </c>
      <c r="DR119" s="930"/>
      <c r="DS119" s="930"/>
      <c r="DT119" s="930"/>
      <c r="DU119" s="931"/>
      <c r="DV119" s="933" t="s">
        <v>182</v>
      </c>
      <c r="DW119" s="934"/>
      <c r="DX119" s="934"/>
      <c r="DY119" s="934"/>
      <c r="DZ119" s="935"/>
    </row>
    <row r="120" spans="1:130" s="35" customFormat="1" ht="26.25" customHeight="1" x14ac:dyDescent="0.15">
      <c r="A120" s="1065"/>
      <c r="B120" s="945"/>
      <c r="C120" s="897" t="s">
        <v>121</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890" t="s">
        <v>182</v>
      </c>
      <c r="AB120" s="891"/>
      <c r="AC120" s="891"/>
      <c r="AD120" s="891"/>
      <c r="AE120" s="892"/>
      <c r="AF120" s="893" t="s">
        <v>182</v>
      </c>
      <c r="AG120" s="891"/>
      <c r="AH120" s="891"/>
      <c r="AI120" s="891"/>
      <c r="AJ120" s="892"/>
      <c r="AK120" s="893" t="s">
        <v>182</v>
      </c>
      <c r="AL120" s="891"/>
      <c r="AM120" s="891"/>
      <c r="AN120" s="891"/>
      <c r="AO120" s="892"/>
      <c r="AP120" s="894" t="s">
        <v>182</v>
      </c>
      <c r="AQ120" s="895"/>
      <c r="AR120" s="895"/>
      <c r="AS120" s="895"/>
      <c r="AT120" s="896"/>
      <c r="AU120" s="948" t="s">
        <v>377</v>
      </c>
      <c r="AV120" s="949"/>
      <c r="AW120" s="949"/>
      <c r="AX120" s="949"/>
      <c r="AY120" s="950"/>
      <c r="AZ120" s="881" t="s">
        <v>194</v>
      </c>
      <c r="BA120" s="872"/>
      <c r="BB120" s="872"/>
      <c r="BC120" s="872"/>
      <c r="BD120" s="872"/>
      <c r="BE120" s="872"/>
      <c r="BF120" s="872"/>
      <c r="BG120" s="872"/>
      <c r="BH120" s="872"/>
      <c r="BI120" s="872"/>
      <c r="BJ120" s="872"/>
      <c r="BK120" s="872"/>
      <c r="BL120" s="872"/>
      <c r="BM120" s="872"/>
      <c r="BN120" s="872"/>
      <c r="BO120" s="872"/>
      <c r="BP120" s="873"/>
      <c r="BQ120" s="882">
        <v>17418270</v>
      </c>
      <c r="BR120" s="883"/>
      <c r="BS120" s="883"/>
      <c r="BT120" s="883"/>
      <c r="BU120" s="883"/>
      <c r="BV120" s="883">
        <v>16997790</v>
      </c>
      <c r="BW120" s="883"/>
      <c r="BX120" s="883"/>
      <c r="BY120" s="883"/>
      <c r="BZ120" s="883"/>
      <c r="CA120" s="883">
        <v>18703391</v>
      </c>
      <c r="CB120" s="883"/>
      <c r="CC120" s="883"/>
      <c r="CD120" s="883"/>
      <c r="CE120" s="883"/>
      <c r="CF120" s="884">
        <v>99.5</v>
      </c>
      <c r="CG120" s="885"/>
      <c r="CH120" s="885"/>
      <c r="CI120" s="885"/>
      <c r="CJ120" s="885"/>
      <c r="CK120" s="962" t="s">
        <v>241</v>
      </c>
      <c r="CL120" s="963"/>
      <c r="CM120" s="963"/>
      <c r="CN120" s="963"/>
      <c r="CO120" s="964"/>
      <c r="CP120" s="956" t="s">
        <v>363</v>
      </c>
      <c r="CQ120" s="957"/>
      <c r="CR120" s="957"/>
      <c r="CS120" s="957"/>
      <c r="CT120" s="957"/>
      <c r="CU120" s="957"/>
      <c r="CV120" s="957"/>
      <c r="CW120" s="957"/>
      <c r="CX120" s="957"/>
      <c r="CY120" s="957"/>
      <c r="CZ120" s="957"/>
      <c r="DA120" s="957"/>
      <c r="DB120" s="957"/>
      <c r="DC120" s="957"/>
      <c r="DD120" s="957"/>
      <c r="DE120" s="957"/>
      <c r="DF120" s="958"/>
      <c r="DG120" s="882" t="s">
        <v>182</v>
      </c>
      <c r="DH120" s="883"/>
      <c r="DI120" s="883"/>
      <c r="DJ120" s="883"/>
      <c r="DK120" s="883"/>
      <c r="DL120" s="883">
        <v>4123628</v>
      </c>
      <c r="DM120" s="883"/>
      <c r="DN120" s="883"/>
      <c r="DO120" s="883"/>
      <c r="DP120" s="883"/>
      <c r="DQ120" s="883">
        <v>3934355</v>
      </c>
      <c r="DR120" s="883"/>
      <c r="DS120" s="883"/>
      <c r="DT120" s="883"/>
      <c r="DU120" s="883"/>
      <c r="DV120" s="886">
        <v>20.9</v>
      </c>
      <c r="DW120" s="886"/>
      <c r="DX120" s="886"/>
      <c r="DY120" s="886"/>
      <c r="DZ120" s="887"/>
    </row>
    <row r="121" spans="1:130" s="35" customFormat="1" ht="26.25" customHeight="1" x14ac:dyDescent="0.15">
      <c r="A121" s="1065"/>
      <c r="B121" s="945"/>
      <c r="C121" s="917" t="s">
        <v>123</v>
      </c>
      <c r="D121" s="918"/>
      <c r="E121" s="918"/>
      <c r="F121" s="918"/>
      <c r="G121" s="918"/>
      <c r="H121" s="918"/>
      <c r="I121" s="918"/>
      <c r="J121" s="918"/>
      <c r="K121" s="918"/>
      <c r="L121" s="918"/>
      <c r="M121" s="918"/>
      <c r="N121" s="918"/>
      <c r="O121" s="918"/>
      <c r="P121" s="918"/>
      <c r="Q121" s="918"/>
      <c r="R121" s="918"/>
      <c r="S121" s="918"/>
      <c r="T121" s="918"/>
      <c r="U121" s="918"/>
      <c r="V121" s="918"/>
      <c r="W121" s="918"/>
      <c r="X121" s="918"/>
      <c r="Y121" s="918"/>
      <c r="Z121" s="919"/>
      <c r="AA121" s="890" t="s">
        <v>182</v>
      </c>
      <c r="AB121" s="891"/>
      <c r="AC121" s="891"/>
      <c r="AD121" s="891"/>
      <c r="AE121" s="892"/>
      <c r="AF121" s="893" t="s">
        <v>182</v>
      </c>
      <c r="AG121" s="891"/>
      <c r="AH121" s="891"/>
      <c r="AI121" s="891"/>
      <c r="AJ121" s="892"/>
      <c r="AK121" s="893" t="s">
        <v>182</v>
      </c>
      <c r="AL121" s="891"/>
      <c r="AM121" s="891"/>
      <c r="AN121" s="891"/>
      <c r="AO121" s="892"/>
      <c r="AP121" s="894" t="s">
        <v>182</v>
      </c>
      <c r="AQ121" s="895"/>
      <c r="AR121" s="895"/>
      <c r="AS121" s="895"/>
      <c r="AT121" s="896"/>
      <c r="AU121" s="951"/>
      <c r="AV121" s="952"/>
      <c r="AW121" s="952"/>
      <c r="AX121" s="952"/>
      <c r="AY121" s="953"/>
      <c r="AZ121" s="897" t="s">
        <v>388</v>
      </c>
      <c r="BA121" s="898"/>
      <c r="BB121" s="898"/>
      <c r="BC121" s="898"/>
      <c r="BD121" s="898"/>
      <c r="BE121" s="898"/>
      <c r="BF121" s="898"/>
      <c r="BG121" s="898"/>
      <c r="BH121" s="898"/>
      <c r="BI121" s="898"/>
      <c r="BJ121" s="898"/>
      <c r="BK121" s="898"/>
      <c r="BL121" s="898"/>
      <c r="BM121" s="898"/>
      <c r="BN121" s="898"/>
      <c r="BO121" s="898"/>
      <c r="BP121" s="899"/>
      <c r="BQ121" s="900">
        <v>1329050</v>
      </c>
      <c r="BR121" s="901"/>
      <c r="BS121" s="901"/>
      <c r="BT121" s="901"/>
      <c r="BU121" s="901"/>
      <c r="BV121" s="901">
        <v>1212496</v>
      </c>
      <c r="BW121" s="901"/>
      <c r="BX121" s="901"/>
      <c r="BY121" s="901"/>
      <c r="BZ121" s="901"/>
      <c r="CA121" s="901">
        <v>918327</v>
      </c>
      <c r="CB121" s="901"/>
      <c r="CC121" s="901"/>
      <c r="CD121" s="901"/>
      <c r="CE121" s="901"/>
      <c r="CF121" s="902">
        <v>4.9000000000000004</v>
      </c>
      <c r="CG121" s="903"/>
      <c r="CH121" s="903"/>
      <c r="CI121" s="903"/>
      <c r="CJ121" s="903"/>
      <c r="CK121" s="965"/>
      <c r="CL121" s="966"/>
      <c r="CM121" s="966"/>
      <c r="CN121" s="966"/>
      <c r="CO121" s="967"/>
      <c r="CP121" s="959" t="s">
        <v>364</v>
      </c>
      <c r="CQ121" s="960"/>
      <c r="CR121" s="960"/>
      <c r="CS121" s="960"/>
      <c r="CT121" s="960"/>
      <c r="CU121" s="960"/>
      <c r="CV121" s="960"/>
      <c r="CW121" s="960"/>
      <c r="CX121" s="960"/>
      <c r="CY121" s="960"/>
      <c r="CZ121" s="960"/>
      <c r="DA121" s="960"/>
      <c r="DB121" s="960"/>
      <c r="DC121" s="960"/>
      <c r="DD121" s="960"/>
      <c r="DE121" s="960"/>
      <c r="DF121" s="961"/>
      <c r="DG121" s="900">
        <v>462961</v>
      </c>
      <c r="DH121" s="901"/>
      <c r="DI121" s="901"/>
      <c r="DJ121" s="901"/>
      <c r="DK121" s="901"/>
      <c r="DL121" s="901">
        <v>412300</v>
      </c>
      <c r="DM121" s="901"/>
      <c r="DN121" s="901"/>
      <c r="DO121" s="901"/>
      <c r="DP121" s="901"/>
      <c r="DQ121" s="901">
        <v>370284</v>
      </c>
      <c r="DR121" s="901"/>
      <c r="DS121" s="901"/>
      <c r="DT121" s="901"/>
      <c r="DU121" s="901"/>
      <c r="DV121" s="904">
        <v>2</v>
      </c>
      <c r="DW121" s="904"/>
      <c r="DX121" s="904"/>
      <c r="DY121" s="904"/>
      <c r="DZ121" s="905"/>
    </row>
    <row r="122" spans="1:130" s="35" customFormat="1" ht="26.25" customHeight="1" x14ac:dyDescent="0.15">
      <c r="A122" s="1065"/>
      <c r="B122" s="945"/>
      <c r="C122" s="897" t="s">
        <v>382</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890" t="s">
        <v>182</v>
      </c>
      <c r="AB122" s="891"/>
      <c r="AC122" s="891"/>
      <c r="AD122" s="891"/>
      <c r="AE122" s="892"/>
      <c r="AF122" s="893" t="s">
        <v>182</v>
      </c>
      <c r="AG122" s="891"/>
      <c r="AH122" s="891"/>
      <c r="AI122" s="891"/>
      <c r="AJ122" s="892"/>
      <c r="AK122" s="893" t="s">
        <v>182</v>
      </c>
      <c r="AL122" s="891"/>
      <c r="AM122" s="891"/>
      <c r="AN122" s="891"/>
      <c r="AO122" s="892"/>
      <c r="AP122" s="894" t="s">
        <v>182</v>
      </c>
      <c r="AQ122" s="895"/>
      <c r="AR122" s="895"/>
      <c r="AS122" s="895"/>
      <c r="AT122" s="896"/>
      <c r="AU122" s="951"/>
      <c r="AV122" s="952"/>
      <c r="AW122" s="952"/>
      <c r="AX122" s="952"/>
      <c r="AY122" s="953"/>
      <c r="AZ122" s="920" t="s">
        <v>390</v>
      </c>
      <c r="BA122" s="921"/>
      <c r="BB122" s="921"/>
      <c r="BC122" s="921"/>
      <c r="BD122" s="921"/>
      <c r="BE122" s="921"/>
      <c r="BF122" s="921"/>
      <c r="BG122" s="921"/>
      <c r="BH122" s="921"/>
      <c r="BI122" s="921"/>
      <c r="BJ122" s="921"/>
      <c r="BK122" s="921"/>
      <c r="BL122" s="921"/>
      <c r="BM122" s="921"/>
      <c r="BN122" s="921"/>
      <c r="BO122" s="921"/>
      <c r="BP122" s="922"/>
      <c r="BQ122" s="923">
        <v>30661363</v>
      </c>
      <c r="BR122" s="924"/>
      <c r="BS122" s="924"/>
      <c r="BT122" s="924"/>
      <c r="BU122" s="924"/>
      <c r="BV122" s="924">
        <v>30972788</v>
      </c>
      <c r="BW122" s="924"/>
      <c r="BX122" s="924"/>
      <c r="BY122" s="924"/>
      <c r="BZ122" s="924"/>
      <c r="CA122" s="924">
        <v>30761463</v>
      </c>
      <c r="CB122" s="924"/>
      <c r="CC122" s="924"/>
      <c r="CD122" s="924"/>
      <c r="CE122" s="924"/>
      <c r="CF122" s="970">
        <v>163.6</v>
      </c>
      <c r="CG122" s="971"/>
      <c r="CH122" s="971"/>
      <c r="CI122" s="971"/>
      <c r="CJ122" s="971"/>
      <c r="CK122" s="965"/>
      <c r="CL122" s="966"/>
      <c r="CM122" s="966"/>
      <c r="CN122" s="966"/>
      <c r="CO122" s="967"/>
      <c r="CP122" s="959" t="s">
        <v>361</v>
      </c>
      <c r="CQ122" s="960"/>
      <c r="CR122" s="960"/>
      <c r="CS122" s="960"/>
      <c r="CT122" s="960"/>
      <c r="CU122" s="960"/>
      <c r="CV122" s="960"/>
      <c r="CW122" s="960"/>
      <c r="CX122" s="960"/>
      <c r="CY122" s="960"/>
      <c r="CZ122" s="960"/>
      <c r="DA122" s="960"/>
      <c r="DB122" s="960"/>
      <c r="DC122" s="960"/>
      <c r="DD122" s="960"/>
      <c r="DE122" s="960"/>
      <c r="DF122" s="961"/>
      <c r="DG122" s="900">
        <v>352027</v>
      </c>
      <c r="DH122" s="901"/>
      <c r="DI122" s="901"/>
      <c r="DJ122" s="901"/>
      <c r="DK122" s="901"/>
      <c r="DL122" s="901">
        <v>296989</v>
      </c>
      <c r="DM122" s="901"/>
      <c r="DN122" s="901"/>
      <c r="DO122" s="901"/>
      <c r="DP122" s="901"/>
      <c r="DQ122" s="901">
        <v>254642</v>
      </c>
      <c r="DR122" s="901"/>
      <c r="DS122" s="901"/>
      <c r="DT122" s="901"/>
      <c r="DU122" s="901"/>
      <c r="DV122" s="904">
        <v>1.4</v>
      </c>
      <c r="DW122" s="904"/>
      <c r="DX122" s="904"/>
      <c r="DY122" s="904"/>
      <c r="DZ122" s="905"/>
    </row>
    <row r="123" spans="1:130" s="35" customFormat="1" ht="26.25" customHeight="1" x14ac:dyDescent="0.15">
      <c r="A123" s="1065"/>
      <c r="B123" s="945"/>
      <c r="C123" s="897" t="s">
        <v>383</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890" t="s">
        <v>182</v>
      </c>
      <c r="AB123" s="891"/>
      <c r="AC123" s="891"/>
      <c r="AD123" s="891"/>
      <c r="AE123" s="892"/>
      <c r="AF123" s="893" t="s">
        <v>182</v>
      </c>
      <c r="AG123" s="891"/>
      <c r="AH123" s="891"/>
      <c r="AI123" s="891"/>
      <c r="AJ123" s="892"/>
      <c r="AK123" s="893" t="s">
        <v>182</v>
      </c>
      <c r="AL123" s="891"/>
      <c r="AM123" s="891"/>
      <c r="AN123" s="891"/>
      <c r="AO123" s="892"/>
      <c r="AP123" s="894" t="s">
        <v>182</v>
      </c>
      <c r="AQ123" s="895"/>
      <c r="AR123" s="895"/>
      <c r="AS123" s="895"/>
      <c r="AT123" s="896"/>
      <c r="AU123" s="954"/>
      <c r="AV123" s="955"/>
      <c r="AW123" s="955"/>
      <c r="AX123" s="955"/>
      <c r="AY123" s="955"/>
      <c r="AZ123" s="56" t="s">
        <v>243</v>
      </c>
      <c r="BA123" s="56"/>
      <c r="BB123" s="56"/>
      <c r="BC123" s="56"/>
      <c r="BD123" s="56"/>
      <c r="BE123" s="56"/>
      <c r="BF123" s="56"/>
      <c r="BG123" s="56"/>
      <c r="BH123" s="56"/>
      <c r="BI123" s="56"/>
      <c r="BJ123" s="56"/>
      <c r="BK123" s="56"/>
      <c r="BL123" s="56"/>
      <c r="BM123" s="56"/>
      <c r="BN123" s="56"/>
      <c r="BO123" s="909" t="s">
        <v>391</v>
      </c>
      <c r="BP123" s="925"/>
      <c r="BQ123" s="972">
        <v>49408683</v>
      </c>
      <c r="BR123" s="973"/>
      <c r="BS123" s="973"/>
      <c r="BT123" s="973"/>
      <c r="BU123" s="973"/>
      <c r="BV123" s="973">
        <v>49183074</v>
      </c>
      <c r="BW123" s="973"/>
      <c r="BX123" s="973"/>
      <c r="BY123" s="973"/>
      <c r="BZ123" s="973"/>
      <c r="CA123" s="973">
        <v>50383181</v>
      </c>
      <c r="CB123" s="973"/>
      <c r="CC123" s="973"/>
      <c r="CD123" s="973"/>
      <c r="CE123" s="973"/>
      <c r="CF123" s="926"/>
      <c r="CG123" s="927"/>
      <c r="CH123" s="927"/>
      <c r="CI123" s="927"/>
      <c r="CJ123" s="928"/>
      <c r="CK123" s="965"/>
      <c r="CL123" s="966"/>
      <c r="CM123" s="966"/>
      <c r="CN123" s="966"/>
      <c r="CO123" s="967"/>
      <c r="CP123" s="959" t="s">
        <v>358</v>
      </c>
      <c r="CQ123" s="960"/>
      <c r="CR123" s="960"/>
      <c r="CS123" s="960"/>
      <c r="CT123" s="960"/>
      <c r="CU123" s="960"/>
      <c r="CV123" s="960"/>
      <c r="CW123" s="960"/>
      <c r="CX123" s="960"/>
      <c r="CY123" s="960"/>
      <c r="CZ123" s="960"/>
      <c r="DA123" s="960"/>
      <c r="DB123" s="960"/>
      <c r="DC123" s="960"/>
      <c r="DD123" s="960"/>
      <c r="DE123" s="960"/>
      <c r="DF123" s="961"/>
      <c r="DG123" s="890" t="s">
        <v>182</v>
      </c>
      <c r="DH123" s="891"/>
      <c r="DI123" s="891"/>
      <c r="DJ123" s="891"/>
      <c r="DK123" s="892"/>
      <c r="DL123" s="893" t="s">
        <v>182</v>
      </c>
      <c r="DM123" s="891"/>
      <c r="DN123" s="891"/>
      <c r="DO123" s="891"/>
      <c r="DP123" s="892"/>
      <c r="DQ123" s="893" t="s">
        <v>182</v>
      </c>
      <c r="DR123" s="891"/>
      <c r="DS123" s="891"/>
      <c r="DT123" s="891"/>
      <c r="DU123" s="892"/>
      <c r="DV123" s="894" t="s">
        <v>182</v>
      </c>
      <c r="DW123" s="895"/>
      <c r="DX123" s="895"/>
      <c r="DY123" s="895"/>
      <c r="DZ123" s="896"/>
    </row>
    <row r="124" spans="1:130" s="35" customFormat="1" ht="26.25" customHeight="1" x14ac:dyDescent="0.15">
      <c r="A124" s="1065"/>
      <c r="B124" s="945"/>
      <c r="C124" s="897" t="s">
        <v>284</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890" t="s">
        <v>182</v>
      </c>
      <c r="AB124" s="891"/>
      <c r="AC124" s="891"/>
      <c r="AD124" s="891"/>
      <c r="AE124" s="892"/>
      <c r="AF124" s="893" t="s">
        <v>182</v>
      </c>
      <c r="AG124" s="891"/>
      <c r="AH124" s="891"/>
      <c r="AI124" s="891"/>
      <c r="AJ124" s="892"/>
      <c r="AK124" s="893" t="s">
        <v>182</v>
      </c>
      <c r="AL124" s="891"/>
      <c r="AM124" s="891"/>
      <c r="AN124" s="891"/>
      <c r="AO124" s="892"/>
      <c r="AP124" s="894" t="s">
        <v>182</v>
      </c>
      <c r="AQ124" s="895"/>
      <c r="AR124" s="895"/>
      <c r="AS124" s="895"/>
      <c r="AT124" s="896"/>
      <c r="AU124" s="978" t="s">
        <v>392</v>
      </c>
      <c r="AV124" s="979"/>
      <c r="AW124" s="979"/>
      <c r="AX124" s="979"/>
      <c r="AY124" s="979"/>
      <c r="AZ124" s="979"/>
      <c r="BA124" s="979"/>
      <c r="BB124" s="979"/>
      <c r="BC124" s="979"/>
      <c r="BD124" s="979"/>
      <c r="BE124" s="979"/>
      <c r="BF124" s="979"/>
      <c r="BG124" s="979"/>
      <c r="BH124" s="979"/>
      <c r="BI124" s="979"/>
      <c r="BJ124" s="979"/>
      <c r="BK124" s="979"/>
      <c r="BL124" s="979"/>
      <c r="BM124" s="979"/>
      <c r="BN124" s="979"/>
      <c r="BO124" s="979"/>
      <c r="BP124" s="980"/>
      <c r="BQ124" s="981" t="s">
        <v>182</v>
      </c>
      <c r="BR124" s="982"/>
      <c r="BS124" s="982"/>
      <c r="BT124" s="982"/>
      <c r="BU124" s="982"/>
      <c r="BV124" s="982" t="s">
        <v>182</v>
      </c>
      <c r="BW124" s="982"/>
      <c r="BX124" s="982"/>
      <c r="BY124" s="982"/>
      <c r="BZ124" s="982"/>
      <c r="CA124" s="982" t="s">
        <v>182</v>
      </c>
      <c r="CB124" s="982"/>
      <c r="CC124" s="982"/>
      <c r="CD124" s="982"/>
      <c r="CE124" s="982"/>
      <c r="CF124" s="983"/>
      <c r="CG124" s="984"/>
      <c r="CH124" s="984"/>
      <c r="CI124" s="984"/>
      <c r="CJ124" s="985"/>
      <c r="CK124" s="968"/>
      <c r="CL124" s="968"/>
      <c r="CM124" s="968"/>
      <c r="CN124" s="968"/>
      <c r="CO124" s="969"/>
      <c r="CP124" s="959" t="s">
        <v>393</v>
      </c>
      <c r="CQ124" s="960"/>
      <c r="CR124" s="960"/>
      <c r="CS124" s="960"/>
      <c r="CT124" s="960"/>
      <c r="CU124" s="960"/>
      <c r="CV124" s="960"/>
      <c r="CW124" s="960"/>
      <c r="CX124" s="960"/>
      <c r="CY124" s="960"/>
      <c r="CZ124" s="960"/>
      <c r="DA124" s="960"/>
      <c r="DB124" s="960"/>
      <c r="DC124" s="960"/>
      <c r="DD124" s="960"/>
      <c r="DE124" s="960"/>
      <c r="DF124" s="961"/>
      <c r="DG124" s="929">
        <v>4350123</v>
      </c>
      <c r="DH124" s="930"/>
      <c r="DI124" s="930"/>
      <c r="DJ124" s="930"/>
      <c r="DK124" s="931"/>
      <c r="DL124" s="932" t="s">
        <v>182</v>
      </c>
      <c r="DM124" s="930"/>
      <c r="DN124" s="930"/>
      <c r="DO124" s="930"/>
      <c r="DP124" s="931"/>
      <c r="DQ124" s="932" t="s">
        <v>182</v>
      </c>
      <c r="DR124" s="930"/>
      <c r="DS124" s="930"/>
      <c r="DT124" s="930"/>
      <c r="DU124" s="931"/>
      <c r="DV124" s="933" t="s">
        <v>182</v>
      </c>
      <c r="DW124" s="934"/>
      <c r="DX124" s="934"/>
      <c r="DY124" s="934"/>
      <c r="DZ124" s="935"/>
    </row>
    <row r="125" spans="1:130" s="35" customFormat="1" ht="26.25" customHeight="1" x14ac:dyDescent="0.15">
      <c r="A125" s="1065"/>
      <c r="B125" s="945"/>
      <c r="C125" s="897" t="s">
        <v>386</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890" t="s">
        <v>182</v>
      </c>
      <c r="AB125" s="891"/>
      <c r="AC125" s="891"/>
      <c r="AD125" s="891"/>
      <c r="AE125" s="892"/>
      <c r="AF125" s="893" t="s">
        <v>182</v>
      </c>
      <c r="AG125" s="891"/>
      <c r="AH125" s="891"/>
      <c r="AI125" s="891"/>
      <c r="AJ125" s="892"/>
      <c r="AK125" s="893" t="s">
        <v>182</v>
      </c>
      <c r="AL125" s="891"/>
      <c r="AM125" s="891"/>
      <c r="AN125" s="891"/>
      <c r="AO125" s="892"/>
      <c r="AP125" s="894" t="s">
        <v>182</v>
      </c>
      <c r="AQ125" s="895"/>
      <c r="AR125" s="895"/>
      <c r="AS125" s="895"/>
      <c r="AT125" s="896"/>
      <c r="AU125" s="47"/>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43"/>
      <c r="BR125" s="43"/>
      <c r="BS125" s="43"/>
      <c r="BT125" s="43"/>
      <c r="BU125" s="43"/>
      <c r="BV125" s="43"/>
      <c r="BW125" s="43"/>
      <c r="BX125" s="43"/>
      <c r="BY125" s="43"/>
      <c r="BZ125" s="43"/>
      <c r="CA125" s="43"/>
      <c r="CB125" s="43"/>
      <c r="CC125" s="43"/>
      <c r="CD125" s="43"/>
      <c r="CE125" s="43"/>
      <c r="CF125" s="43"/>
      <c r="CG125" s="43"/>
      <c r="CH125" s="43"/>
      <c r="CI125" s="43"/>
      <c r="CJ125" s="62"/>
      <c r="CK125" s="1003" t="s">
        <v>394</v>
      </c>
      <c r="CL125" s="963"/>
      <c r="CM125" s="963"/>
      <c r="CN125" s="963"/>
      <c r="CO125" s="964"/>
      <c r="CP125" s="881" t="s">
        <v>127</v>
      </c>
      <c r="CQ125" s="872"/>
      <c r="CR125" s="872"/>
      <c r="CS125" s="872"/>
      <c r="CT125" s="872"/>
      <c r="CU125" s="872"/>
      <c r="CV125" s="872"/>
      <c r="CW125" s="872"/>
      <c r="CX125" s="872"/>
      <c r="CY125" s="872"/>
      <c r="CZ125" s="872"/>
      <c r="DA125" s="872"/>
      <c r="DB125" s="872"/>
      <c r="DC125" s="872"/>
      <c r="DD125" s="872"/>
      <c r="DE125" s="872"/>
      <c r="DF125" s="873"/>
      <c r="DG125" s="882" t="s">
        <v>182</v>
      </c>
      <c r="DH125" s="883"/>
      <c r="DI125" s="883"/>
      <c r="DJ125" s="883"/>
      <c r="DK125" s="883"/>
      <c r="DL125" s="883" t="s">
        <v>182</v>
      </c>
      <c r="DM125" s="883"/>
      <c r="DN125" s="883"/>
      <c r="DO125" s="883"/>
      <c r="DP125" s="883"/>
      <c r="DQ125" s="883" t="s">
        <v>182</v>
      </c>
      <c r="DR125" s="883"/>
      <c r="DS125" s="883"/>
      <c r="DT125" s="883"/>
      <c r="DU125" s="883"/>
      <c r="DV125" s="886" t="s">
        <v>182</v>
      </c>
      <c r="DW125" s="886"/>
      <c r="DX125" s="886"/>
      <c r="DY125" s="886"/>
      <c r="DZ125" s="887"/>
    </row>
    <row r="126" spans="1:130" s="35" customFormat="1" ht="26.25" customHeight="1" x14ac:dyDescent="0.15">
      <c r="A126" s="1065"/>
      <c r="B126" s="945"/>
      <c r="C126" s="897" t="s">
        <v>387</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890" t="s">
        <v>182</v>
      </c>
      <c r="AB126" s="891"/>
      <c r="AC126" s="891"/>
      <c r="AD126" s="891"/>
      <c r="AE126" s="892"/>
      <c r="AF126" s="893" t="s">
        <v>182</v>
      </c>
      <c r="AG126" s="891"/>
      <c r="AH126" s="891"/>
      <c r="AI126" s="891"/>
      <c r="AJ126" s="892"/>
      <c r="AK126" s="893" t="s">
        <v>182</v>
      </c>
      <c r="AL126" s="891"/>
      <c r="AM126" s="891"/>
      <c r="AN126" s="891"/>
      <c r="AO126" s="892"/>
      <c r="AP126" s="894" t="s">
        <v>182</v>
      </c>
      <c r="AQ126" s="895"/>
      <c r="AR126" s="895"/>
      <c r="AS126" s="895"/>
      <c r="AT126" s="896"/>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61"/>
      <c r="CE126" s="61"/>
      <c r="CF126" s="61"/>
      <c r="CG126" s="43"/>
      <c r="CH126" s="43"/>
      <c r="CI126" s="43"/>
      <c r="CJ126" s="62"/>
      <c r="CK126" s="1004"/>
      <c r="CL126" s="966"/>
      <c r="CM126" s="966"/>
      <c r="CN126" s="966"/>
      <c r="CO126" s="967"/>
      <c r="CP126" s="897" t="s">
        <v>323</v>
      </c>
      <c r="CQ126" s="898"/>
      <c r="CR126" s="898"/>
      <c r="CS126" s="898"/>
      <c r="CT126" s="898"/>
      <c r="CU126" s="898"/>
      <c r="CV126" s="898"/>
      <c r="CW126" s="898"/>
      <c r="CX126" s="898"/>
      <c r="CY126" s="898"/>
      <c r="CZ126" s="898"/>
      <c r="DA126" s="898"/>
      <c r="DB126" s="898"/>
      <c r="DC126" s="898"/>
      <c r="DD126" s="898"/>
      <c r="DE126" s="898"/>
      <c r="DF126" s="899"/>
      <c r="DG126" s="900">
        <v>568311</v>
      </c>
      <c r="DH126" s="901"/>
      <c r="DI126" s="901"/>
      <c r="DJ126" s="901"/>
      <c r="DK126" s="901"/>
      <c r="DL126" s="901" t="s">
        <v>182</v>
      </c>
      <c r="DM126" s="901"/>
      <c r="DN126" s="901"/>
      <c r="DO126" s="901"/>
      <c r="DP126" s="901"/>
      <c r="DQ126" s="901" t="s">
        <v>182</v>
      </c>
      <c r="DR126" s="901"/>
      <c r="DS126" s="901"/>
      <c r="DT126" s="901"/>
      <c r="DU126" s="901"/>
      <c r="DV126" s="904" t="s">
        <v>182</v>
      </c>
      <c r="DW126" s="904"/>
      <c r="DX126" s="904"/>
      <c r="DY126" s="904"/>
      <c r="DZ126" s="905"/>
    </row>
    <row r="127" spans="1:130" s="35" customFormat="1" ht="26.25" customHeight="1" x14ac:dyDescent="0.15">
      <c r="A127" s="1066"/>
      <c r="B127" s="947"/>
      <c r="C127" s="920" t="s">
        <v>76</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90" t="s">
        <v>182</v>
      </c>
      <c r="AB127" s="891"/>
      <c r="AC127" s="891"/>
      <c r="AD127" s="891"/>
      <c r="AE127" s="892"/>
      <c r="AF127" s="893" t="s">
        <v>182</v>
      </c>
      <c r="AG127" s="891"/>
      <c r="AH127" s="891"/>
      <c r="AI127" s="891"/>
      <c r="AJ127" s="892"/>
      <c r="AK127" s="893" t="s">
        <v>182</v>
      </c>
      <c r="AL127" s="891"/>
      <c r="AM127" s="891"/>
      <c r="AN127" s="891"/>
      <c r="AO127" s="892"/>
      <c r="AP127" s="894" t="s">
        <v>182</v>
      </c>
      <c r="AQ127" s="895"/>
      <c r="AR127" s="895"/>
      <c r="AS127" s="895"/>
      <c r="AT127" s="896"/>
      <c r="AU127" s="43"/>
      <c r="AV127" s="43"/>
      <c r="AW127" s="43"/>
      <c r="AX127" s="1008" t="s">
        <v>395</v>
      </c>
      <c r="AY127" s="975"/>
      <c r="AZ127" s="975"/>
      <c r="BA127" s="975"/>
      <c r="BB127" s="975"/>
      <c r="BC127" s="975"/>
      <c r="BD127" s="975"/>
      <c r="BE127" s="976"/>
      <c r="BF127" s="974" t="s">
        <v>396</v>
      </c>
      <c r="BG127" s="975"/>
      <c r="BH127" s="975"/>
      <c r="BI127" s="975"/>
      <c r="BJ127" s="975"/>
      <c r="BK127" s="975"/>
      <c r="BL127" s="976"/>
      <c r="BM127" s="974" t="s">
        <v>324</v>
      </c>
      <c r="BN127" s="975"/>
      <c r="BO127" s="975"/>
      <c r="BP127" s="975"/>
      <c r="BQ127" s="975"/>
      <c r="BR127" s="975"/>
      <c r="BS127" s="976"/>
      <c r="BT127" s="974" t="s">
        <v>318</v>
      </c>
      <c r="BU127" s="975"/>
      <c r="BV127" s="975"/>
      <c r="BW127" s="975"/>
      <c r="BX127" s="975"/>
      <c r="BY127" s="975"/>
      <c r="BZ127" s="977"/>
      <c r="CA127" s="43"/>
      <c r="CB127" s="43"/>
      <c r="CC127" s="43"/>
      <c r="CD127" s="61"/>
      <c r="CE127" s="61"/>
      <c r="CF127" s="61"/>
      <c r="CG127" s="43"/>
      <c r="CH127" s="43"/>
      <c r="CI127" s="43"/>
      <c r="CJ127" s="62"/>
      <c r="CK127" s="1004"/>
      <c r="CL127" s="966"/>
      <c r="CM127" s="966"/>
      <c r="CN127" s="966"/>
      <c r="CO127" s="967"/>
      <c r="CP127" s="897" t="s">
        <v>340</v>
      </c>
      <c r="CQ127" s="898"/>
      <c r="CR127" s="898"/>
      <c r="CS127" s="898"/>
      <c r="CT127" s="898"/>
      <c r="CU127" s="898"/>
      <c r="CV127" s="898"/>
      <c r="CW127" s="898"/>
      <c r="CX127" s="898"/>
      <c r="CY127" s="898"/>
      <c r="CZ127" s="898"/>
      <c r="DA127" s="898"/>
      <c r="DB127" s="898"/>
      <c r="DC127" s="898"/>
      <c r="DD127" s="898"/>
      <c r="DE127" s="898"/>
      <c r="DF127" s="899"/>
      <c r="DG127" s="900" t="s">
        <v>182</v>
      </c>
      <c r="DH127" s="901"/>
      <c r="DI127" s="901"/>
      <c r="DJ127" s="901"/>
      <c r="DK127" s="901"/>
      <c r="DL127" s="901" t="s">
        <v>182</v>
      </c>
      <c r="DM127" s="901"/>
      <c r="DN127" s="901"/>
      <c r="DO127" s="901"/>
      <c r="DP127" s="901"/>
      <c r="DQ127" s="901" t="s">
        <v>182</v>
      </c>
      <c r="DR127" s="901"/>
      <c r="DS127" s="901"/>
      <c r="DT127" s="901"/>
      <c r="DU127" s="901"/>
      <c r="DV127" s="904" t="s">
        <v>182</v>
      </c>
      <c r="DW127" s="904"/>
      <c r="DX127" s="904"/>
      <c r="DY127" s="904"/>
      <c r="DZ127" s="905"/>
    </row>
    <row r="128" spans="1:130" s="35" customFormat="1" ht="26.25" customHeight="1" x14ac:dyDescent="0.15">
      <c r="A128" s="1028" t="s">
        <v>397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8</v>
      </c>
      <c r="X128" s="1030"/>
      <c r="Y128" s="1030"/>
      <c r="Z128" s="1031"/>
      <c r="AA128" s="874">
        <v>115639</v>
      </c>
      <c r="AB128" s="875"/>
      <c r="AC128" s="875"/>
      <c r="AD128" s="875"/>
      <c r="AE128" s="876"/>
      <c r="AF128" s="877">
        <v>116609</v>
      </c>
      <c r="AG128" s="875"/>
      <c r="AH128" s="875"/>
      <c r="AI128" s="875"/>
      <c r="AJ128" s="876"/>
      <c r="AK128" s="877">
        <v>86456</v>
      </c>
      <c r="AL128" s="875"/>
      <c r="AM128" s="875"/>
      <c r="AN128" s="875"/>
      <c r="AO128" s="876"/>
      <c r="AP128" s="1032"/>
      <c r="AQ128" s="1033"/>
      <c r="AR128" s="1033"/>
      <c r="AS128" s="1033"/>
      <c r="AT128" s="1034"/>
      <c r="AU128" s="43"/>
      <c r="AV128" s="43"/>
      <c r="AW128" s="43"/>
      <c r="AX128" s="871" t="s">
        <v>267</v>
      </c>
      <c r="AY128" s="872"/>
      <c r="AZ128" s="872"/>
      <c r="BA128" s="872"/>
      <c r="BB128" s="872"/>
      <c r="BC128" s="872"/>
      <c r="BD128" s="872"/>
      <c r="BE128" s="873"/>
      <c r="BF128" s="1035" t="s">
        <v>182</v>
      </c>
      <c r="BG128" s="1036"/>
      <c r="BH128" s="1036"/>
      <c r="BI128" s="1036"/>
      <c r="BJ128" s="1036"/>
      <c r="BK128" s="1036"/>
      <c r="BL128" s="1037"/>
      <c r="BM128" s="1035">
        <v>12.36</v>
      </c>
      <c r="BN128" s="1036"/>
      <c r="BO128" s="1036"/>
      <c r="BP128" s="1036"/>
      <c r="BQ128" s="1036"/>
      <c r="BR128" s="1036"/>
      <c r="BS128" s="1037"/>
      <c r="BT128" s="1035">
        <v>20</v>
      </c>
      <c r="BU128" s="1036"/>
      <c r="BV128" s="1036"/>
      <c r="BW128" s="1036"/>
      <c r="BX128" s="1036"/>
      <c r="BY128" s="1036"/>
      <c r="BZ128" s="1038"/>
      <c r="CA128" s="61"/>
      <c r="CB128" s="61"/>
      <c r="CC128" s="61"/>
      <c r="CD128" s="61"/>
      <c r="CE128" s="61"/>
      <c r="CF128" s="61"/>
      <c r="CG128" s="43"/>
      <c r="CH128" s="43"/>
      <c r="CI128" s="43"/>
      <c r="CJ128" s="62"/>
      <c r="CK128" s="1005"/>
      <c r="CL128" s="1006"/>
      <c r="CM128" s="1006"/>
      <c r="CN128" s="1006"/>
      <c r="CO128" s="1007"/>
      <c r="CP128" s="986" t="s">
        <v>315</v>
      </c>
      <c r="CQ128" s="742"/>
      <c r="CR128" s="742"/>
      <c r="CS128" s="742"/>
      <c r="CT128" s="742"/>
      <c r="CU128" s="742"/>
      <c r="CV128" s="742"/>
      <c r="CW128" s="742"/>
      <c r="CX128" s="742"/>
      <c r="CY128" s="742"/>
      <c r="CZ128" s="742"/>
      <c r="DA128" s="742"/>
      <c r="DB128" s="742"/>
      <c r="DC128" s="742"/>
      <c r="DD128" s="742"/>
      <c r="DE128" s="742"/>
      <c r="DF128" s="987"/>
      <c r="DG128" s="988" t="s">
        <v>182</v>
      </c>
      <c r="DH128" s="989"/>
      <c r="DI128" s="989"/>
      <c r="DJ128" s="989"/>
      <c r="DK128" s="989"/>
      <c r="DL128" s="989" t="s">
        <v>182</v>
      </c>
      <c r="DM128" s="989"/>
      <c r="DN128" s="989"/>
      <c r="DO128" s="989"/>
      <c r="DP128" s="989"/>
      <c r="DQ128" s="989" t="s">
        <v>182</v>
      </c>
      <c r="DR128" s="989"/>
      <c r="DS128" s="989"/>
      <c r="DT128" s="989"/>
      <c r="DU128" s="989"/>
      <c r="DV128" s="990" t="s">
        <v>182</v>
      </c>
      <c r="DW128" s="990"/>
      <c r="DX128" s="990"/>
      <c r="DY128" s="990"/>
      <c r="DZ128" s="991"/>
    </row>
    <row r="129" spans="1:131" s="35" customFormat="1" ht="26.25" customHeight="1" x14ac:dyDescent="0.15">
      <c r="A129" s="888" t="s">
        <v>157</v>
      </c>
      <c r="B129" s="861"/>
      <c r="C129" s="861"/>
      <c r="D129" s="861"/>
      <c r="E129" s="861"/>
      <c r="F129" s="861"/>
      <c r="G129" s="861"/>
      <c r="H129" s="861"/>
      <c r="I129" s="861"/>
      <c r="J129" s="861"/>
      <c r="K129" s="861"/>
      <c r="L129" s="861"/>
      <c r="M129" s="861"/>
      <c r="N129" s="861"/>
      <c r="O129" s="861"/>
      <c r="P129" s="861"/>
      <c r="Q129" s="861"/>
      <c r="R129" s="861"/>
      <c r="S129" s="861"/>
      <c r="T129" s="861"/>
      <c r="U129" s="861"/>
      <c r="V129" s="861"/>
      <c r="W129" s="992" t="s">
        <v>213</v>
      </c>
      <c r="X129" s="993"/>
      <c r="Y129" s="993"/>
      <c r="Z129" s="994"/>
      <c r="AA129" s="890">
        <v>19868087</v>
      </c>
      <c r="AB129" s="891"/>
      <c r="AC129" s="891"/>
      <c r="AD129" s="891"/>
      <c r="AE129" s="892"/>
      <c r="AF129" s="893">
        <v>20575098</v>
      </c>
      <c r="AG129" s="891"/>
      <c r="AH129" s="891"/>
      <c r="AI129" s="891"/>
      <c r="AJ129" s="892"/>
      <c r="AK129" s="893">
        <v>21442753</v>
      </c>
      <c r="AL129" s="891"/>
      <c r="AM129" s="891"/>
      <c r="AN129" s="891"/>
      <c r="AO129" s="892"/>
      <c r="AP129" s="995"/>
      <c r="AQ129" s="996"/>
      <c r="AR129" s="996"/>
      <c r="AS129" s="996"/>
      <c r="AT129" s="997"/>
      <c r="AU129" s="54"/>
      <c r="AV129" s="54"/>
      <c r="AW129" s="54"/>
      <c r="AX129" s="998" t="s">
        <v>111</v>
      </c>
      <c r="AY129" s="898"/>
      <c r="AZ129" s="898"/>
      <c r="BA129" s="898"/>
      <c r="BB129" s="898"/>
      <c r="BC129" s="898"/>
      <c r="BD129" s="898"/>
      <c r="BE129" s="899"/>
      <c r="BF129" s="999" t="s">
        <v>182</v>
      </c>
      <c r="BG129" s="1000"/>
      <c r="BH129" s="1000"/>
      <c r="BI129" s="1000"/>
      <c r="BJ129" s="1000"/>
      <c r="BK129" s="1000"/>
      <c r="BL129" s="1001"/>
      <c r="BM129" s="999">
        <v>17.36</v>
      </c>
      <c r="BN129" s="1000"/>
      <c r="BO129" s="1000"/>
      <c r="BP129" s="1000"/>
      <c r="BQ129" s="1000"/>
      <c r="BR129" s="1000"/>
      <c r="BS129" s="1001"/>
      <c r="BT129" s="999">
        <v>30</v>
      </c>
      <c r="BU129" s="1000"/>
      <c r="BV129" s="1000"/>
      <c r="BW129" s="1000"/>
      <c r="BX129" s="1000"/>
      <c r="BY129" s="1000"/>
      <c r="BZ129" s="1002"/>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4"/>
      <c r="DQ129" s="54"/>
      <c r="DR129" s="54"/>
      <c r="DS129" s="54"/>
      <c r="DT129" s="54"/>
      <c r="DU129" s="54"/>
      <c r="DV129" s="54"/>
      <c r="DW129" s="54"/>
      <c r="DX129" s="54"/>
      <c r="DY129" s="54"/>
      <c r="DZ129" s="54"/>
    </row>
    <row r="130" spans="1:131" s="35" customFormat="1" ht="26.25" customHeight="1" x14ac:dyDescent="0.15">
      <c r="A130" s="888" t="s">
        <v>398</v>
      </c>
      <c r="B130" s="861"/>
      <c r="C130" s="861"/>
      <c r="D130" s="861"/>
      <c r="E130" s="861"/>
      <c r="F130" s="861"/>
      <c r="G130" s="861"/>
      <c r="H130" s="861"/>
      <c r="I130" s="861"/>
      <c r="J130" s="861"/>
      <c r="K130" s="861"/>
      <c r="L130" s="861"/>
      <c r="M130" s="861"/>
      <c r="N130" s="861"/>
      <c r="O130" s="861"/>
      <c r="P130" s="861"/>
      <c r="Q130" s="861"/>
      <c r="R130" s="861"/>
      <c r="S130" s="861"/>
      <c r="T130" s="861"/>
      <c r="U130" s="861"/>
      <c r="V130" s="861"/>
      <c r="W130" s="992" t="s">
        <v>399</v>
      </c>
      <c r="X130" s="993"/>
      <c r="Y130" s="993"/>
      <c r="Z130" s="994"/>
      <c r="AA130" s="890">
        <v>2536713</v>
      </c>
      <c r="AB130" s="891"/>
      <c r="AC130" s="891"/>
      <c r="AD130" s="891"/>
      <c r="AE130" s="892"/>
      <c r="AF130" s="893">
        <v>2520328</v>
      </c>
      <c r="AG130" s="891"/>
      <c r="AH130" s="891"/>
      <c r="AI130" s="891"/>
      <c r="AJ130" s="892"/>
      <c r="AK130" s="893">
        <v>2644089</v>
      </c>
      <c r="AL130" s="891"/>
      <c r="AM130" s="891"/>
      <c r="AN130" s="891"/>
      <c r="AO130" s="892"/>
      <c r="AP130" s="995"/>
      <c r="AQ130" s="996"/>
      <c r="AR130" s="996"/>
      <c r="AS130" s="996"/>
      <c r="AT130" s="997"/>
      <c r="AU130" s="54"/>
      <c r="AV130" s="54"/>
      <c r="AW130" s="54"/>
      <c r="AX130" s="998" t="s">
        <v>327</v>
      </c>
      <c r="AY130" s="898"/>
      <c r="AZ130" s="898"/>
      <c r="BA130" s="898"/>
      <c r="BB130" s="898"/>
      <c r="BC130" s="898"/>
      <c r="BD130" s="898"/>
      <c r="BE130" s="899"/>
      <c r="BF130" s="1009">
        <v>5</v>
      </c>
      <c r="BG130" s="1010"/>
      <c r="BH130" s="1010"/>
      <c r="BI130" s="1010"/>
      <c r="BJ130" s="1010"/>
      <c r="BK130" s="1010"/>
      <c r="BL130" s="1011"/>
      <c r="BM130" s="1009">
        <v>25</v>
      </c>
      <c r="BN130" s="1010"/>
      <c r="BO130" s="1010"/>
      <c r="BP130" s="1010"/>
      <c r="BQ130" s="1010"/>
      <c r="BR130" s="1010"/>
      <c r="BS130" s="1011"/>
      <c r="BT130" s="1009">
        <v>35</v>
      </c>
      <c r="BU130" s="1010"/>
      <c r="BV130" s="1010"/>
      <c r="BW130" s="1010"/>
      <c r="BX130" s="1010"/>
      <c r="BY130" s="1010"/>
      <c r="BZ130" s="1012"/>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4"/>
      <c r="DQ130" s="54"/>
      <c r="DR130" s="54"/>
      <c r="DS130" s="54"/>
      <c r="DT130" s="54"/>
      <c r="DU130" s="54"/>
      <c r="DV130" s="54"/>
      <c r="DW130" s="54"/>
      <c r="DX130" s="54"/>
      <c r="DY130" s="54"/>
      <c r="DZ130" s="54"/>
    </row>
    <row r="131" spans="1:131" s="35" customFormat="1" ht="26.25" customHeight="1" x14ac:dyDescent="0.15">
      <c r="A131" s="1013"/>
      <c r="B131" s="1014"/>
      <c r="C131" s="1014"/>
      <c r="D131" s="1014"/>
      <c r="E131" s="1014"/>
      <c r="F131" s="1014"/>
      <c r="G131" s="1014"/>
      <c r="H131" s="1014"/>
      <c r="I131" s="1014"/>
      <c r="J131" s="1014"/>
      <c r="K131" s="1014"/>
      <c r="L131" s="1014"/>
      <c r="M131" s="1014"/>
      <c r="N131" s="1014"/>
      <c r="O131" s="1014"/>
      <c r="P131" s="1014"/>
      <c r="Q131" s="1014"/>
      <c r="R131" s="1014"/>
      <c r="S131" s="1014"/>
      <c r="T131" s="1014"/>
      <c r="U131" s="1014"/>
      <c r="V131" s="1014"/>
      <c r="W131" s="1015" t="s">
        <v>159</v>
      </c>
      <c r="X131" s="1016"/>
      <c r="Y131" s="1016"/>
      <c r="Z131" s="1017"/>
      <c r="AA131" s="929">
        <v>17331374</v>
      </c>
      <c r="AB131" s="930"/>
      <c r="AC131" s="930"/>
      <c r="AD131" s="930"/>
      <c r="AE131" s="931"/>
      <c r="AF131" s="932">
        <v>18054770</v>
      </c>
      <c r="AG131" s="930"/>
      <c r="AH131" s="930"/>
      <c r="AI131" s="930"/>
      <c r="AJ131" s="931"/>
      <c r="AK131" s="932">
        <v>18798664</v>
      </c>
      <c r="AL131" s="930"/>
      <c r="AM131" s="930"/>
      <c r="AN131" s="930"/>
      <c r="AO131" s="931"/>
      <c r="AP131" s="1018"/>
      <c r="AQ131" s="1019"/>
      <c r="AR131" s="1019"/>
      <c r="AS131" s="1019"/>
      <c r="AT131" s="1020"/>
      <c r="AU131" s="54"/>
      <c r="AV131" s="54"/>
      <c r="AW131" s="54"/>
      <c r="AX131" s="1021" t="s">
        <v>374</v>
      </c>
      <c r="AY131" s="742"/>
      <c r="AZ131" s="742"/>
      <c r="BA131" s="742"/>
      <c r="BB131" s="742"/>
      <c r="BC131" s="742"/>
      <c r="BD131" s="742"/>
      <c r="BE131" s="987"/>
      <c r="BF131" s="1022" t="s">
        <v>182</v>
      </c>
      <c r="BG131" s="1023"/>
      <c r="BH131" s="1023"/>
      <c r="BI131" s="1023"/>
      <c r="BJ131" s="1023"/>
      <c r="BK131" s="1023"/>
      <c r="BL131" s="1024"/>
      <c r="BM131" s="1022">
        <v>350</v>
      </c>
      <c r="BN131" s="1023"/>
      <c r="BO131" s="1023"/>
      <c r="BP131" s="1023"/>
      <c r="BQ131" s="1023"/>
      <c r="BR131" s="1023"/>
      <c r="BS131" s="1024"/>
      <c r="BT131" s="1025"/>
      <c r="BU131" s="1026"/>
      <c r="BV131" s="1026"/>
      <c r="BW131" s="1026"/>
      <c r="BX131" s="1026"/>
      <c r="BY131" s="1026"/>
      <c r="BZ131" s="102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4"/>
      <c r="DQ131" s="54"/>
      <c r="DR131" s="54"/>
      <c r="DS131" s="54"/>
      <c r="DT131" s="54"/>
      <c r="DU131" s="54"/>
      <c r="DV131" s="54"/>
      <c r="DW131" s="54"/>
      <c r="DX131" s="54"/>
      <c r="DY131" s="54"/>
      <c r="DZ131" s="54"/>
    </row>
    <row r="132" spans="1:131" s="35" customFormat="1" ht="26.25" customHeight="1" x14ac:dyDescent="0.15">
      <c r="A132" s="1060" t="s">
        <v>28</v>
      </c>
      <c r="B132" s="1061"/>
      <c r="C132" s="1061"/>
      <c r="D132" s="1061"/>
      <c r="E132" s="1061"/>
      <c r="F132" s="1061"/>
      <c r="G132" s="1061"/>
      <c r="H132" s="1061"/>
      <c r="I132" s="1061"/>
      <c r="J132" s="1061"/>
      <c r="K132" s="1061"/>
      <c r="L132" s="1061"/>
      <c r="M132" s="1061"/>
      <c r="N132" s="1061"/>
      <c r="O132" s="1061"/>
      <c r="P132" s="1061"/>
      <c r="Q132" s="1061"/>
      <c r="R132" s="1061"/>
      <c r="S132" s="1061"/>
      <c r="T132" s="1061"/>
      <c r="U132" s="1061"/>
      <c r="V132" s="1039" t="s">
        <v>400</v>
      </c>
      <c r="W132" s="1039"/>
      <c r="X132" s="1039"/>
      <c r="Y132" s="1039"/>
      <c r="Z132" s="1040"/>
      <c r="AA132" s="1041">
        <v>5.1769582720000002</v>
      </c>
      <c r="AB132" s="1042"/>
      <c r="AC132" s="1042"/>
      <c r="AD132" s="1042"/>
      <c r="AE132" s="1043"/>
      <c r="AF132" s="1044">
        <v>5.0386130649999998</v>
      </c>
      <c r="AG132" s="1042"/>
      <c r="AH132" s="1042"/>
      <c r="AI132" s="1042"/>
      <c r="AJ132" s="1043"/>
      <c r="AK132" s="1044">
        <v>5.0350014239999998</v>
      </c>
      <c r="AL132" s="1042"/>
      <c r="AM132" s="1042"/>
      <c r="AN132" s="1042"/>
      <c r="AO132" s="1043"/>
      <c r="AP132" s="926"/>
      <c r="AQ132" s="927"/>
      <c r="AR132" s="927"/>
      <c r="AS132" s="927"/>
      <c r="AT132" s="1045"/>
      <c r="AU132" s="53"/>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4"/>
      <c r="DQ132" s="54"/>
      <c r="DR132" s="54"/>
      <c r="DS132" s="54"/>
      <c r="DT132" s="54"/>
      <c r="DU132" s="54"/>
      <c r="DV132" s="54"/>
      <c r="DW132" s="54"/>
      <c r="DX132" s="54"/>
      <c r="DY132" s="54"/>
      <c r="DZ132" s="54"/>
    </row>
    <row r="133" spans="1:131" s="35" customFormat="1" ht="26.25" customHeight="1" x14ac:dyDescent="0.15">
      <c r="A133" s="1062"/>
      <c r="B133" s="1063"/>
      <c r="C133" s="1063"/>
      <c r="D133" s="1063"/>
      <c r="E133" s="1063"/>
      <c r="F133" s="1063"/>
      <c r="G133" s="1063"/>
      <c r="H133" s="1063"/>
      <c r="I133" s="1063"/>
      <c r="J133" s="1063"/>
      <c r="K133" s="1063"/>
      <c r="L133" s="1063"/>
      <c r="M133" s="1063"/>
      <c r="N133" s="1063"/>
      <c r="O133" s="1063"/>
      <c r="P133" s="1063"/>
      <c r="Q133" s="1063"/>
      <c r="R133" s="1063"/>
      <c r="S133" s="1063"/>
      <c r="T133" s="1063"/>
      <c r="U133" s="1063"/>
      <c r="V133" s="1046" t="s">
        <v>80</v>
      </c>
      <c r="W133" s="1046"/>
      <c r="X133" s="1046"/>
      <c r="Y133" s="1046"/>
      <c r="Z133" s="1047"/>
      <c r="AA133" s="1048">
        <v>5.0999999999999996</v>
      </c>
      <c r="AB133" s="1049"/>
      <c r="AC133" s="1049"/>
      <c r="AD133" s="1049"/>
      <c r="AE133" s="1050"/>
      <c r="AF133" s="1048">
        <v>4.9000000000000004</v>
      </c>
      <c r="AG133" s="1049"/>
      <c r="AH133" s="1049"/>
      <c r="AI133" s="1049"/>
      <c r="AJ133" s="1050"/>
      <c r="AK133" s="1048">
        <v>5</v>
      </c>
      <c r="AL133" s="1049"/>
      <c r="AM133" s="1049"/>
      <c r="AN133" s="1049"/>
      <c r="AO133" s="1050"/>
      <c r="AP133" s="983"/>
      <c r="AQ133" s="984"/>
      <c r="AR133" s="984"/>
      <c r="AS133" s="984"/>
      <c r="AT133" s="1051"/>
      <c r="AU133" s="54"/>
      <c r="AV133" s="54"/>
      <c r="AW133" s="54"/>
      <c r="AX133" s="54"/>
      <c r="AY133" s="54"/>
      <c r="AZ133" s="54"/>
      <c r="BA133" s="54"/>
      <c r="BB133" s="54"/>
      <c r="BC133" s="54"/>
      <c r="BD133" s="54"/>
      <c r="BE133" s="54"/>
      <c r="BF133" s="54"/>
      <c r="BG133" s="54"/>
      <c r="BH133" s="54"/>
      <c r="BI133" s="54"/>
      <c r="BJ133" s="54"/>
      <c r="BK133" s="54"/>
      <c r="BL133" s="54"/>
      <c r="BM133" s="54"/>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4"/>
      <c r="DQ133" s="54"/>
      <c r="DR133" s="54"/>
      <c r="DS133" s="54"/>
      <c r="DT133" s="54"/>
      <c r="DU133" s="54"/>
      <c r="DV133" s="54"/>
      <c r="DW133" s="54"/>
      <c r="DX133" s="54"/>
      <c r="DY133" s="54"/>
      <c r="DZ133" s="54"/>
    </row>
    <row r="134" spans="1:131" ht="11.25" customHeight="1" x14ac:dyDescent="0.1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54"/>
      <c r="AV134" s="54"/>
      <c r="AW134" s="54"/>
      <c r="AX134" s="54"/>
      <c r="AY134" s="54"/>
      <c r="AZ134" s="54"/>
      <c r="BA134" s="54"/>
      <c r="BB134" s="54"/>
      <c r="BC134" s="54"/>
      <c r="BD134" s="54"/>
      <c r="BE134" s="54"/>
      <c r="BF134" s="54"/>
      <c r="BG134" s="54"/>
      <c r="BH134" s="54"/>
      <c r="BI134" s="54"/>
      <c r="BJ134" s="54"/>
      <c r="BK134" s="54"/>
      <c r="BL134" s="54"/>
      <c r="BM134" s="54"/>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4"/>
      <c r="DQ134" s="54"/>
      <c r="DR134" s="54"/>
      <c r="DS134" s="54"/>
      <c r="DT134" s="54"/>
      <c r="DU134" s="54"/>
      <c r="DV134" s="54"/>
      <c r="DW134" s="54"/>
      <c r="DX134" s="54"/>
      <c r="DY134" s="54"/>
      <c r="DZ134" s="54"/>
      <c r="EA134" s="35"/>
    </row>
    <row r="135" spans="1:131" ht="14.25" hidden="1" x14ac:dyDescent="0.15">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row>
  </sheetData>
  <sheetProtection algorithmName="SHA-512" hashValue="6e0FXo5fxE/5zKYL/4Zkd/KwcLRenX0EIvFLIuL1wyOpEq4L4ywxy9oWOUmyD6e3WhZAcktXYV39S5oqL2lXvw==" saltValue="HGejGt2cEDP+/WpDbEizj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BB39" sqref="BB39"/>
    </sheetView>
  </sheetViews>
  <sheetFormatPr defaultColWidth="0" defaultRowHeight="13.5" customHeight="1" zeroHeight="1" x14ac:dyDescent="0.15"/>
  <cols>
    <col min="1" max="120" width="2.75" style="64" customWidth="1"/>
    <col min="121" max="121" width="0" style="65" hidden="1" customWidth="1"/>
    <col min="122" max="122" width="9" style="65" hidden="1" customWidth="1"/>
    <col min="123" max="16384" width="9" style="65" hidden="1"/>
  </cols>
  <sheetData>
    <row r="1" spans="1:120"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5"/>
    </row>
    <row r="17" spans="119:120" x14ac:dyDescent="0.15">
      <c r="DP17" s="65"/>
    </row>
    <row r="18" spans="119:120" x14ac:dyDescent="0.15"/>
    <row r="19" spans="119:120" x14ac:dyDescent="0.15"/>
    <row r="20" spans="119:120" x14ac:dyDescent="0.15">
      <c r="DO20" s="65"/>
      <c r="DP20" s="65"/>
    </row>
    <row r="21" spans="119:120" x14ac:dyDescent="0.15">
      <c r="DP21" s="65"/>
    </row>
    <row r="22" spans="119:120" x14ac:dyDescent="0.15"/>
    <row r="23" spans="119:120" x14ac:dyDescent="0.15">
      <c r="DO23" s="65"/>
      <c r="DP23" s="65"/>
    </row>
    <row r="24" spans="119:120" x14ac:dyDescent="0.15">
      <c r="DP24" s="65"/>
    </row>
    <row r="25" spans="119:120" x14ac:dyDescent="0.15">
      <c r="DP25" s="65"/>
    </row>
    <row r="26" spans="119:120" x14ac:dyDescent="0.15">
      <c r="DO26" s="65"/>
      <c r="DP26" s="65"/>
    </row>
    <row r="27" spans="119:120" x14ac:dyDescent="0.15"/>
    <row r="28" spans="119:120" x14ac:dyDescent="0.15">
      <c r="DO28" s="65"/>
      <c r="DP28" s="65"/>
    </row>
    <row r="29" spans="119:120" x14ac:dyDescent="0.15">
      <c r="DP29" s="65"/>
    </row>
    <row r="30" spans="119:120" x14ac:dyDescent="0.15"/>
    <row r="31" spans="119:120" x14ac:dyDescent="0.15">
      <c r="DO31" s="65"/>
      <c r="DP31" s="65"/>
    </row>
    <row r="32" spans="119:120" x14ac:dyDescent="0.15"/>
    <row r="33" spans="98:120" x14ac:dyDescent="0.15">
      <c r="DO33" s="65"/>
      <c r="DP33" s="65"/>
    </row>
    <row r="34" spans="98:120" x14ac:dyDescent="0.15">
      <c r="DM34" s="65"/>
    </row>
    <row r="35" spans="98:120" x14ac:dyDescent="0.15">
      <c r="CT35" s="65"/>
      <c r="CU35" s="65"/>
      <c r="CV35" s="65"/>
      <c r="CY35" s="65"/>
      <c r="CZ35" s="65"/>
      <c r="DA35" s="65"/>
      <c r="DD35" s="65"/>
      <c r="DE35" s="65"/>
      <c r="DF35" s="65"/>
      <c r="DI35" s="65"/>
      <c r="DJ35" s="65"/>
      <c r="DK35" s="65"/>
      <c r="DM35" s="65"/>
      <c r="DN35" s="65"/>
      <c r="DO35" s="65"/>
      <c r="DP35" s="65"/>
    </row>
    <row r="36" spans="98:120" x14ac:dyDescent="0.15"/>
    <row r="37" spans="98:120" x14ac:dyDescent="0.15">
      <c r="CW37" s="65"/>
      <c r="DB37" s="65"/>
      <c r="DG37" s="65"/>
      <c r="DL37" s="65"/>
      <c r="DP37" s="65"/>
    </row>
    <row r="38" spans="98:120" x14ac:dyDescent="0.15">
      <c r="CT38" s="65"/>
      <c r="CU38" s="65"/>
      <c r="CV38" s="65"/>
      <c r="CW38" s="65"/>
      <c r="CY38" s="65"/>
      <c r="CZ38" s="65"/>
      <c r="DA38" s="65"/>
      <c r="DB38" s="65"/>
      <c r="DD38" s="65"/>
      <c r="DE38" s="65"/>
      <c r="DF38" s="65"/>
      <c r="DG38" s="65"/>
      <c r="DI38" s="65"/>
      <c r="DJ38" s="65"/>
      <c r="DK38" s="65"/>
      <c r="DL38" s="65"/>
      <c r="DN38" s="65"/>
      <c r="DO38" s="65"/>
      <c r="DP38" s="6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5"/>
      <c r="DO49" s="65"/>
      <c r="DP49" s="6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5"/>
      <c r="CS63" s="65"/>
      <c r="CX63" s="65"/>
      <c r="DC63" s="65"/>
      <c r="DH63" s="65"/>
    </row>
    <row r="64" spans="22:120" x14ac:dyDescent="0.15">
      <c r="V64" s="65"/>
    </row>
    <row r="65" spans="15:120" x14ac:dyDescent="0.15">
      <c r="X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U65" s="65"/>
      <c r="CZ65" s="65"/>
      <c r="DE65" s="65"/>
      <c r="DJ65" s="65"/>
    </row>
    <row r="66" spans="15:120" x14ac:dyDescent="0.15">
      <c r="Q66" s="65"/>
      <c r="S66" s="65"/>
      <c r="U66" s="65"/>
      <c r="DM66" s="65"/>
    </row>
    <row r="67" spans="15:120" x14ac:dyDescent="0.15">
      <c r="O67" s="65"/>
      <c r="P67" s="65"/>
      <c r="R67" s="65"/>
      <c r="T67" s="65"/>
      <c r="Y67" s="65"/>
      <c r="CT67" s="65"/>
      <c r="CV67" s="65"/>
      <c r="CW67" s="65"/>
      <c r="CY67" s="65"/>
      <c r="DA67" s="65"/>
      <c r="DB67" s="65"/>
      <c r="DD67" s="65"/>
      <c r="DF67" s="65"/>
      <c r="DG67" s="65"/>
      <c r="DI67" s="65"/>
      <c r="DK67" s="65"/>
      <c r="DL67" s="65"/>
      <c r="DN67" s="65"/>
      <c r="DO67" s="65"/>
      <c r="DP67" s="65"/>
    </row>
    <row r="68" spans="15:120" x14ac:dyDescent="0.15"/>
    <row r="69" spans="15:120" x14ac:dyDescent="0.15"/>
    <row r="70" spans="15:120" x14ac:dyDescent="0.15"/>
    <row r="71" spans="15:120" x14ac:dyDescent="0.15"/>
    <row r="72" spans="15:120" x14ac:dyDescent="0.15">
      <c r="DP72" s="65"/>
    </row>
    <row r="73" spans="15:120" x14ac:dyDescent="0.15">
      <c r="DP73" s="6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5"/>
      <c r="CX96" s="65"/>
      <c r="DC96" s="65"/>
      <c r="DH96" s="65"/>
    </row>
    <row r="97" spans="24:120" x14ac:dyDescent="0.15">
      <c r="CS97" s="65"/>
      <c r="CX97" s="65"/>
      <c r="DC97" s="65"/>
      <c r="DH97" s="65"/>
      <c r="DP97" s="64" t="s">
        <v>96</v>
      </c>
    </row>
    <row r="98" spans="24:120" hidden="1" x14ac:dyDescent="0.15">
      <c r="CS98" s="65"/>
      <c r="CX98" s="65"/>
      <c r="DC98" s="65"/>
      <c r="DH98" s="65"/>
    </row>
    <row r="99" spans="24:120" hidden="1" x14ac:dyDescent="0.15">
      <c r="CS99" s="65"/>
      <c r="CX99" s="65"/>
      <c r="DC99" s="65"/>
      <c r="DH99" s="65"/>
    </row>
    <row r="101" spans="24:120" ht="12" hidden="1" customHeight="1" x14ac:dyDescent="0.1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U101" s="65"/>
      <c r="CZ101" s="65"/>
      <c r="DE101" s="65"/>
      <c r="DJ101" s="65"/>
    </row>
    <row r="102" spans="24:120" ht="1.5" hidden="1" customHeight="1" x14ac:dyDescent="0.15">
      <c r="CU102" s="65"/>
      <c r="CZ102" s="65"/>
      <c r="DE102" s="65"/>
      <c r="DJ102" s="65"/>
      <c r="DM102" s="65"/>
    </row>
    <row r="103" spans="24:120" hidden="1" x14ac:dyDescent="0.15">
      <c r="CT103" s="65"/>
      <c r="CV103" s="65"/>
      <c r="CW103" s="65"/>
      <c r="CY103" s="65"/>
      <c r="DA103" s="65"/>
      <c r="DB103" s="65"/>
      <c r="DD103" s="65"/>
      <c r="DF103" s="65"/>
      <c r="DG103" s="65"/>
      <c r="DI103" s="65"/>
      <c r="DK103" s="65"/>
      <c r="DL103" s="65"/>
      <c r="DM103" s="65"/>
      <c r="DN103" s="65"/>
      <c r="DO103" s="65"/>
      <c r="DP103" s="65"/>
    </row>
    <row r="104" spans="24:120" hidden="1" x14ac:dyDescent="0.15">
      <c r="CV104" s="65"/>
      <c r="CW104" s="65"/>
      <c r="DA104" s="65"/>
      <c r="DB104" s="65"/>
      <c r="DF104" s="65"/>
      <c r="DG104" s="65"/>
      <c r="DK104" s="65"/>
      <c r="DL104" s="65"/>
      <c r="DN104" s="65"/>
      <c r="DO104" s="65"/>
      <c r="DP104" s="65"/>
    </row>
    <row r="105" spans="24:120" ht="12.75" hidden="1" customHeight="1" x14ac:dyDescent="0.15"/>
  </sheetData>
  <sheetProtection algorithmName="SHA-512" hashValue="tg2cKC9h8JApzq1r7puRAkWcCcDqTT1bX+x+3PiFuBSmgc1JTceeE0Wi4mn/+1v+2ZsbG98BWsCOojAcKctgnA==" saltValue="Bh4AIqcAusHsZ98QJKzwx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election activeCell="BB39" sqref="BB39"/>
    </sheetView>
  </sheetViews>
  <sheetFormatPr defaultColWidth="0" defaultRowHeight="13.5" customHeight="1" zeroHeight="1" x14ac:dyDescent="0.15"/>
  <cols>
    <col min="1" max="116" width="2.625" style="64" customWidth="1"/>
    <col min="117" max="117" width="9" style="65" hidden="1" customWidth="1"/>
    <col min="118" max="16384" width="9" style="65" hidden="1"/>
  </cols>
  <sheetData>
    <row r="1" spans="2:116"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row>
    <row r="2" spans="2:116" ht="13.5" customHeight="1" x14ac:dyDescent="0.15"/>
    <row r="3" spans="2:116" ht="13.5" customHeight="1" x14ac:dyDescent="0.15"/>
    <row r="4" spans="2:116" ht="13.5" customHeight="1" x14ac:dyDescent="0.1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row>
    <row r="5" spans="2:116" ht="13.5" customHeight="1" x14ac:dyDescent="0.1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row>
    <row r="19" spans="9:116" ht="13.5" customHeight="1" x14ac:dyDescent="0.15"/>
    <row r="20" spans="9:116" ht="13.5" customHeight="1" x14ac:dyDescent="0.15"/>
    <row r="21" spans="9:116" ht="13.5" customHeight="1" x14ac:dyDescent="0.15">
      <c r="DL21" s="65"/>
    </row>
    <row r="22" spans="9:116" ht="13.5" customHeight="1" x14ac:dyDescent="0.15">
      <c r="DI22" s="65"/>
      <c r="DJ22" s="65"/>
      <c r="DK22" s="65"/>
      <c r="DL22" s="65"/>
    </row>
    <row r="23" spans="9:116" ht="13.5" customHeight="1" x14ac:dyDescent="0.15">
      <c r="CY23" s="65"/>
      <c r="CZ23" s="65"/>
      <c r="DA23" s="65"/>
      <c r="DB23" s="65"/>
      <c r="DC23" s="65"/>
      <c r="DD23" s="65"/>
      <c r="DE23" s="65"/>
      <c r="DF23" s="65"/>
      <c r="DG23" s="65"/>
      <c r="DH23" s="65"/>
      <c r="DI23" s="65"/>
      <c r="DJ23" s="65"/>
      <c r="DK23" s="65"/>
      <c r="DL23" s="6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65"/>
      <c r="DA35" s="65"/>
      <c r="DB35" s="65"/>
      <c r="DC35" s="65"/>
      <c r="DD35" s="65"/>
      <c r="DE35" s="65"/>
      <c r="DF35" s="65"/>
      <c r="DG35" s="65"/>
      <c r="DH35" s="65"/>
      <c r="DI35" s="65"/>
      <c r="DJ35" s="65"/>
      <c r="DK35" s="65"/>
      <c r="DL35" s="65"/>
    </row>
    <row r="36" spans="15:116" ht="13.5" customHeight="1" x14ac:dyDescent="0.15"/>
    <row r="37" spans="15:116" ht="13.5" customHeight="1" x14ac:dyDescent="0.15">
      <c r="DL37" s="65"/>
    </row>
    <row r="38" spans="15:116" ht="13.5" customHeight="1" x14ac:dyDescent="0.15">
      <c r="DI38" s="65"/>
      <c r="DJ38" s="65"/>
      <c r="DK38" s="65"/>
      <c r="DL38" s="6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row>
    <row r="44" spans="15:116" ht="13.5" customHeight="1" x14ac:dyDescent="0.15">
      <c r="DL44" s="65"/>
    </row>
    <row r="45" spans="15:116" ht="13.5" customHeight="1" x14ac:dyDescent="0.15"/>
    <row r="46" spans="15:116" ht="13.5" customHeight="1" x14ac:dyDescent="0.15">
      <c r="DA46" s="65"/>
      <c r="DB46" s="65"/>
      <c r="DC46" s="65"/>
      <c r="DD46" s="65"/>
      <c r="DE46" s="65"/>
      <c r="DF46" s="65"/>
      <c r="DG46" s="65"/>
      <c r="DH46" s="65"/>
      <c r="DI46" s="65"/>
      <c r="DJ46" s="65"/>
      <c r="DK46" s="65"/>
      <c r="DL46" s="65"/>
    </row>
    <row r="47" spans="15:116" ht="13.5" customHeight="1" x14ac:dyDescent="0.15"/>
    <row r="48" spans="15:116" ht="13.5" customHeight="1" x14ac:dyDescent="0.15"/>
    <row r="49" spans="104:116" ht="13.5" customHeight="1" x14ac:dyDescent="0.15"/>
    <row r="50" spans="104:116" ht="13.5" customHeight="1" x14ac:dyDescent="0.15">
      <c r="CZ50" s="65"/>
      <c r="DA50" s="65"/>
      <c r="DB50" s="65"/>
      <c r="DC50" s="65"/>
      <c r="DD50" s="65"/>
      <c r="DE50" s="65"/>
      <c r="DF50" s="65"/>
      <c r="DG50" s="65"/>
      <c r="DH50" s="65"/>
      <c r="DI50" s="65"/>
      <c r="DJ50" s="65"/>
      <c r="DK50" s="65"/>
      <c r="DL50" s="65"/>
    </row>
    <row r="51" spans="104:116" ht="13.5" customHeight="1" x14ac:dyDescent="0.15"/>
    <row r="52" spans="104:116" ht="13.5" customHeight="1" x14ac:dyDescent="0.15"/>
    <row r="53" spans="104:116" ht="13.5" customHeight="1" x14ac:dyDescent="0.15">
      <c r="DL53" s="6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65"/>
      <c r="DD67" s="65"/>
      <c r="DE67" s="65"/>
      <c r="DF67" s="65"/>
      <c r="DG67" s="65"/>
      <c r="DH67" s="65"/>
      <c r="DI67" s="65"/>
      <c r="DJ67" s="65"/>
      <c r="DK67" s="65"/>
      <c r="DL67" s="6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wzGO9VZBKzZhi4DQqlVANnbUVqIiS2y02NTmTXvTjWW7htmoai45YDH40BVlDKujQBDSx94w4O5tUkk/b2JIyw==" saltValue="w1uZQFfePn6jzpJn59V7/w==" spinCount="100000" sheet="1" objects="1" scenarios="1"/>
  <phoneticPr fontId="5"/>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BB39" sqref="BB39"/>
    </sheetView>
  </sheetViews>
  <sheetFormatPr defaultColWidth="0" defaultRowHeight="13.5" customHeight="1" zeroHeight="1" x14ac:dyDescent="0.15"/>
  <cols>
    <col min="1" max="36" width="2.5" style="33" customWidth="1"/>
    <col min="37" max="44" width="17" style="33" customWidth="1"/>
    <col min="45" max="45" width="6.125" style="66" customWidth="1"/>
    <col min="46" max="46" width="3" style="67" customWidth="1"/>
    <col min="47" max="47" width="19.125" style="33" hidden="1" customWidth="1"/>
    <col min="48" max="52" width="12.625" style="33" hidden="1" customWidth="1"/>
    <col min="53" max="53" width="8.625" style="33" hidden="1" customWidth="1"/>
    <col min="54" max="16384" width="8.625" style="33" hidden="1"/>
  </cols>
  <sheetData>
    <row r="1" spans="1:46" x14ac:dyDescent="0.15">
      <c r="AS1" s="77"/>
      <c r="AT1" s="77"/>
    </row>
    <row r="2" spans="1:46" x14ac:dyDescent="0.15">
      <c r="AS2" s="77"/>
      <c r="AT2" s="77"/>
    </row>
    <row r="3" spans="1:46" x14ac:dyDescent="0.15">
      <c r="AS3" s="77"/>
      <c r="AT3" s="77"/>
    </row>
    <row r="4" spans="1:46" x14ac:dyDescent="0.15">
      <c r="AS4" s="77"/>
      <c r="AT4" s="77"/>
    </row>
    <row r="5" spans="1:46" ht="17.25" x14ac:dyDescent="0.15">
      <c r="A5" s="69" t="s">
        <v>401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148"/>
    </row>
    <row r="6" spans="1:46" x14ac:dyDescent="0.15">
      <c r="A6" s="6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8" t="s">
        <v>279</v>
      </c>
      <c r="AL6" s="78"/>
      <c r="AM6" s="78"/>
      <c r="AN6" s="78"/>
      <c r="AO6" s="77"/>
      <c r="AP6" s="77"/>
      <c r="AQ6" s="77"/>
      <c r="AR6" s="77"/>
    </row>
    <row r="7" spans="1:46" ht="13.5" customHeight="1" x14ac:dyDescent="0.15">
      <c r="A7" s="6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80"/>
      <c r="AL7" s="87"/>
      <c r="AM7" s="87"/>
      <c r="AN7" s="97"/>
      <c r="AO7" s="1093" t="s">
        <v>84</v>
      </c>
      <c r="AP7" s="114"/>
      <c r="AQ7" s="125" t="s">
        <v>402</v>
      </c>
      <c r="AR7" s="139"/>
    </row>
    <row r="8" spans="1:46" x14ac:dyDescent="0.15">
      <c r="A8" s="6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81"/>
      <c r="AL8" s="88"/>
      <c r="AM8" s="88"/>
      <c r="AN8" s="98"/>
      <c r="AO8" s="1094"/>
      <c r="AP8" s="115" t="s">
        <v>403</v>
      </c>
      <c r="AQ8" s="126" t="s">
        <v>404</v>
      </c>
      <c r="AR8" s="140" t="s">
        <v>17</v>
      </c>
    </row>
    <row r="9" spans="1:46" x14ac:dyDescent="0.15">
      <c r="A9" s="6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1084" t="s">
        <v>405</v>
      </c>
      <c r="AL9" s="1085"/>
      <c r="AM9" s="1085"/>
      <c r="AN9" s="1086"/>
      <c r="AO9" s="104">
        <v>8087385</v>
      </c>
      <c r="AP9" s="104">
        <v>114253</v>
      </c>
      <c r="AQ9" s="127">
        <v>72345</v>
      </c>
      <c r="AR9" s="141">
        <v>57.9</v>
      </c>
    </row>
    <row r="10" spans="1:46" ht="13.5" customHeight="1" x14ac:dyDescent="0.15">
      <c r="A10" s="6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1084" t="s">
        <v>187</v>
      </c>
      <c r="AL10" s="1085"/>
      <c r="AM10" s="1085"/>
      <c r="AN10" s="1086"/>
      <c r="AO10" s="105">
        <v>81993</v>
      </c>
      <c r="AP10" s="105">
        <v>1158</v>
      </c>
      <c r="AQ10" s="128">
        <v>6087</v>
      </c>
      <c r="AR10" s="142">
        <v>-81</v>
      </c>
    </row>
    <row r="11" spans="1:46" ht="13.5" customHeight="1" x14ac:dyDescent="0.15">
      <c r="A11" s="6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1084" t="s">
        <v>312</v>
      </c>
      <c r="AL11" s="1085"/>
      <c r="AM11" s="1085"/>
      <c r="AN11" s="1086"/>
      <c r="AO11" s="105">
        <v>44607</v>
      </c>
      <c r="AP11" s="105">
        <v>630</v>
      </c>
      <c r="AQ11" s="128">
        <v>1128</v>
      </c>
      <c r="AR11" s="142">
        <v>-44.1</v>
      </c>
    </row>
    <row r="12" spans="1:46" ht="13.5" customHeight="1" x14ac:dyDescent="0.15">
      <c r="A12" s="6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1084" t="s">
        <v>202</v>
      </c>
      <c r="AL12" s="1085"/>
      <c r="AM12" s="1085"/>
      <c r="AN12" s="1086"/>
      <c r="AO12" s="105" t="s">
        <v>182</v>
      </c>
      <c r="AP12" s="105" t="s">
        <v>182</v>
      </c>
      <c r="AQ12" s="128">
        <v>9</v>
      </c>
      <c r="AR12" s="142" t="s">
        <v>182</v>
      </c>
    </row>
    <row r="13" spans="1:46" ht="13.5" customHeight="1" x14ac:dyDescent="0.15">
      <c r="A13" s="6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1084" t="s">
        <v>406</v>
      </c>
      <c r="AL13" s="1085"/>
      <c r="AM13" s="1085"/>
      <c r="AN13" s="1086"/>
      <c r="AO13" s="105">
        <v>175245</v>
      </c>
      <c r="AP13" s="105">
        <v>2476</v>
      </c>
      <c r="AQ13" s="128">
        <v>2326</v>
      </c>
      <c r="AR13" s="142">
        <v>6.4</v>
      </c>
    </row>
    <row r="14" spans="1:46" ht="13.5" customHeight="1" x14ac:dyDescent="0.15">
      <c r="A14" s="6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1084" t="s">
        <v>407</v>
      </c>
      <c r="AL14" s="1085"/>
      <c r="AM14" s="1085"/>
      <c r="AN14" s="1086"/>
      <c r="AO14" s="105">
        <v>151785</v>
      </c>
      <c r="AP14" s="105">
        <v>2144</v>
      </c>
      <c r="AQ14" s="128">
        <v>1625</v>
      </c>
      <c r="AR14" s="142">
        <v>31.9</v>
      </c>
    </row>
    <row r="15" spans="1:46" ht="13.5" customHeight="1" x14ac:dyDescent="0.15">
      <c r="A15" s="6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1078" t="s">
        <v>269</v>
      </c>
      <c r="AL15" s="1079"/>
      <c r="AM15" s="1079"/>
      <c r="AN15" s="1080"/>
      <c r="AO15" s="105">
        <v>-602600</v>
      </c>
      <c r="AP15" s="105">
        <v>-8513</v>
      </c>
      <c r="AQ15" s="128">
        <v>-4515</v>
      </c>
      <c r="AR15" s="142">
        <v>88.5</v>
      </c>
    </row>
    <row r="16" spans="1:46" x14ac:dyDescent="0.15">
      <c r="A16" s="6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1078" t="s">
        <v>243</v>
      </c>
      <c r="AL16" s="1079"/>
      <c r="AM16" s="1079"/>
      <c r="AN16" s="1080"/>
      <c r="AO16" s="105">
        <v>7938415</v>
      </c>
      <c r="AP16" s="105">
        <v>112148</v>
      </c>
      <c r="AQ16" s="128">
        <v>79005</v>
      </c>
      <c r="AR16" s="142">
        <v>42</v>
      </c>
    </row>
    <row r="17" spans="1:46" x14ac:dyDescent="0.15">
      <c r="A17" s="6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row>
    <row r="18" spans="1:46" x14ac:dyDescent="0.15">
      <c r="A18" s="6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119"/>
      <c r="AR18" s="119"/>
    </row>
    <row r="19" spans="1:46" x14ac:dyDescent="0.15">
      <c r="A19" s="6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t="s">
        <v>196</v>
      </c>
      <c r="AL19" s="77"/>
      <c r="AM19" s="77"/>
      <c r="AN19" s="77"/>
      <c r="AO19" s="77"/>
      <c r="AP19" s="77"/>
      <c r="AQ19" s="77"/>
      <c r="AR19" s="77"/>
    </row>
    <row r="20" spans="1:46" x14ac:dyDescent="0.15">
      <c r="A20" s="6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82"/>
      <c r="AL20" s="89"/>
      <c r="AM20" s="89"/>
      <c r="AN20" s="99"/>
      <c r="AO20" s="106" t="s">
        <v>409</v>
      </c>
      <c r="AP20" s="116" t="s">
        <v>282</v>
      </c>
      <c r="AQ20" s="129" t="s">
        <v>38</v>
      </c>
      <c r="AR20" s="143"/>
    </row>
    <row r="21" spans="1:46" s="68" customFormat="1" x14ac:dyDescent="0.15">
      <c r="A21" s="70"/>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1081" t="s">
        <v>410</v>
      </c>
      <c r="AL21" s="1082"/>
      <c r="AM21" s="1082"/>
      <c r="AN21" s="1083"/>
      <c r="AO21" s="107">
        <v>11.29</v>
      </c>
      <c r="AP21" s="117">
        <v>7.5</v>
      </c>
      <c r="AQ21" s="130">
        <v>3.79</v>
      </c>
      <c r="AR21" s="78"/>
      <c r="AS21" s="149"/>
      <c r="AT21" s="70"/>
    </row>
    <row r="22" spans="1:46" s="68" customFormat="1" x14ac:dyDescent="0.15">
      <c r="A22" s="7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1081" t="s">
        <v>411</v>
      </c>
      <c r="AL22" s="1082"/>
      <c r="AM22" s="1082"/>
      <c r="AN22" s="1083"/>
      <c r="AO22" s="108">
        <v>97.8</v>
      </c>
      <c r="AP22" s="118">
        <v>98.5</v>
      </c>
      <c r="AQ22" s="131">
        <v>-0.7</v>
      </c>
      <c r="AR22" s="119"/>
      <c r="AS22" s="149"/>
      <c r="AT22" s="70"/>
    </row>
    <row r="23" spans="1:46" s="68" customFormat="1" x14ac:dyDescent="0.15">
      <c r="A23" s="70"/>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119"/>
      <c r="AQ23" s="119"/>
      <c r="AR23" s="119"/>
      <c r="AS23" s="149"/>
      <c r="AT23" s="70"/>
    </row>
    <row r="24" spans="1:46" s="68" customFormat="1" x14ac:dyDescent="0.15">
      <c r="A24" s="70"/>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119"/>
      <c r="AQ24" s="119"/>
      <c r="AR24" s="119"/>
      <c r="AS24" s="149"/>
      <c r="AT24" s="70"/>
    </row>
    <row r="25" spans="1:46" s="68" customFormat="1" x14ac:dyDescent="0.15">
      <c r="A25" s="7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120"/>
      <c r="AQ25" s="120"/>
      <c r="AR25" s="120"/>
      <c r="AS25" s="150"/>
      <c r="AT25" s="70"/>
    </row>
    <row r="26" spans="1:46" s="68" customFormat="1" x14ac:dyDescent="0.15">
      <c r="A26" s="1103" t="s">
        <v>412</v>
      </c>
      <c r="B26" s="1103"/>
      <c r="C26" s="1103"/>
      <c r="D26" s="1103"/>
      <c r="E26" s="1103"/>
      <c r="F26" s="1103"/>
      <c r="G26" s="1103"/>
      <c r="H26" s="1103"/>
      <c r="I26" s="1103"/>
      <c r="J26" s="1103"/>
      <c r="K26" s="1103"/>
      <c r="L26" s="1103"/>
      <c r="M26" s="1103"/>
      <c r="N26" s="1103"/>
      <c r="O26" s="1103"/>
      <c r="P26" s="1103"/>
      <c r="Q26" s="1103"/>
      <c r="R26" s="1103"/>
      <c r="S26" s="1103"/>
      <c r="T26" s="1103"/>
      <c r="U26" s="1103"/>
      <c r="V26" s="1103"/>
      <c r="W26" s="1103"/>
      <c r="X26" s="1103"/>
      <c r="Y26" s="1103"/>
      <c r="Z26" s="1103"/>
      <c r="AA26" s="1103"/>
      <c r="AB26" s="1103"/>
      <c r="AC26" s="1103"/>
      <c r="AD26" s="1103"/>
      <c r="AE26" s="1103"/>
      <c r="AF26" s="1103"/>
      <c r="AG26" s="1103"/>
      <c r="AH26" s="1103"/>
      <c r="AI26" s="1103"/>
      <c r="AJ26" s="1103"/>
      <c r="AK26" s="1103"/>
      <c r="AL26" s="1103"/>
      <c r="AM26" s="1103"/>
      <c r="AN26" s="1103"/>
      <c r="AO26" s="1103"/>
      <c r="AP26" s="1103"/>
      <c r="AQ26" s="1103"/>
      <c r="AR26" s="1103"/>
      <c r="AS26" s="1103"/>
      <c r="AT26" s="78"/>
    </row>
    <row r="27" spans="1:46" x14ac:dyDescent="0.15">
      <c r="A27" s="72"/>
      <c r="AO27" s="77"/>
      <c r="AP27" s="77"/>
      <c r="AQ27" s="77"/>
      <c r="AR27" s="77"/>
      <c r="AS27" s="77"/>
      <c r="AT27" s="77"/>
    </row>
    <row r="28" spans="1:46" ht="17.25" x14ac:dyDescent="0.15">
      <c r="A28" s="69" t="s">
        <v>236</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151"/>
    </row>
    <row r="29" spans="1:46" x14ac:dyDescent="0.15">
      <c r="A29" s="6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8" t="s">
        <v>57</v>
      </c>
      <c r="AL29" s="78"/>
      <c r="AM29" s="78"/>
      <c r="AN29" s="78"/>
      <c r="AO29" s="77"/>
      <c r="AP29" s="77"/>
      <c r="AQ29" s="77"/>
      <c r="AR29" s="77"/>
      <c r="AS29" s="152"/>
    </row>
    <row r="30" spans="1:46" ht="13.5" customHeight="1" x14ac:dyDescent="0.15">
      <c r="A30" s="6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80"/>
      <c r="AL30" s="87"/>
      <c r="AM30" s="87"/>
      <c r="AN30" s="97"/>
      <c r="AO30" s="1093" t="s">
        <v>84</v>
      </c>
      <c r="AP30" s="114"/>
      <c r="AQ30" s="125" t="s">
        <v>402</v>
      </c>
      <c r="AR30" s="139"/>
    </row>
    <row r="31" spans="1:46" x14ac:dyDescent="0.15">
      <c r="A31" s="6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81"/>
      <c r="AL31" s="88"/>
      <c r="AM31" s="88"/>
      <c r="AN31" s="98"/>
      <c r="AO31" s="1094"/>
      <c r="AP31" s="115" t="s">
        <v>403</v>
      </c>
      <c r="AQ31" s="126" t="s">
        <v>404</v>
      </c>
      <c r="AR31" s="140" t="s">
        <v>17</v>
      </c>
    </row>
    <row r="32" spans="1:46" ht="27" customHeight="1" x14ac:dyDescent="0.15">
      <c r="A32" s="6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1097" t="s">
        <v>413</v>
      </c>
      <c r="AL32" s="1098"/>
      <c r="AM32" s="1098"/>
      <c r="AN32" s="1099"/>
      <c r="AO32" s="105">
        <v>3273311</v>
      </c>
      <c r="AP32" s="105">
        <v>46243</v>
      </c>
      <c r="AQ32" s="132">
        <v>42274</v>
      </c>
      <c r="AR32" s="142">
        <v>9.4</v>
      </c>
    </row>
    <row r="33" spans="1:46" ht="13.5" customHeight="1" x14ac:dyDescent="0.15">
      <c r="A33" s="6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1097" t="s">
        <v>414</v>
      </c>
      <c r="AL33" s="1098"/>
      <c r="AM33" s="1098"/>
      <c r="AN33" s="1099"/>
      <c r="AO33" s="105" t="s">
        <v>182</v>
      </c>
      <c r="AP33" s="105" t="s">
        <v>182</v>
      </c>
      <c r="AQ33" s="132" t="s">
        <v>182</v>
      </c>
      <c r="AR33" s="142" t="s">
        <v>182</v>
      </c>
    </row>
    <row r="34" spans="1:46" ht="27" customHeight="1" x14ac:dyDescent="0.15">
      <c r="A34" s="6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1097" t="s">
        <v>62</v>
      </c>
      <c r="AL34" s="1098"/>
      <c r="AM34" s="1098"/>
      <c r="AN34" s="1099"/>
      <c r="AO34" s="105" t="s">
        <v>182</v>
      </c>
      <c r="AP34" s="105" t="s">
        <v>182</v>
      </c>
      <c r="AQ34" s="132">
        <v>53</v>
      </c>
      <c r="AR34" s="142" t="s">
        <v>182</v>
      </c>
    </row>
    <row r="35" spans="1:46" ht="27" customHeight="1" x14ac:dyDescent="0.15">
      <c r="A35" s="6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1097" t="s">
        <v>415</v>
      </c>
      <c r="AL35" s="1098"/>
      <c r="AM35" s="1098"/>
      <c r="AN35" s="1099"/>
      <c r="AO35" s="105">
        <v>403747</v>
      </c>
      <c r="AP35" s="105">
        <v>5704</v>
      </c>
      <c r="AQ35" s="132">
        <v>12769</v>
      </c>
      <c r="AR35" s="142">
        <v>-55.3</v>
      </c>
    </row>
    <row r="36" spans="1:46" ht="27" customHeight="1" x14ac:dyDescent="0.15">
      <c r="A36" s="6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1097" t="s">
        <v>32</v>
      </c>
      <c r="AL36" s="1098"/>
      <c r="AM36" s="1098"/>
      <c r="AN36" s="1099"/>
      <c r="AO36" s="105" t="s">
        <v>182</v>
      </c>
      <c r="AP36" s="105" t="s">
        <v>182</v>
      </c>
      <c r="AQ36" s="132">
        <v>1973</v>
      </c>
      <c r="AR36" s="142" t="s">
        <v>182</v>
      </c>
    </row>
    <row r="37" spans="1:46" ht="13.5" customHeight="1" x14ac:dyDescent="0.15">
      <c r="A37" s="6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1097" t="s">
        <v>292</v>
      </c>
      <c r="AL37" s="1098"/>
      <c r="AM37" s="1098"/>
      <c r="AN37" s="1099"/>
      <c r="AO37" s="105" t="s">
        <v>182</v>
      </c>
      <c r="AP37" s="105" t="s">
        <v>182</v>
      </c>
      <c r="AQ37" s="132">
        <v>635</v>
      </c>
      <c r="AR37" s="142" t="s">
        <v>182</v>
      </c>
    </row>
    <row r="38" spans="1:46" ht="27" customHeight="1" x14ac:dyDescent="0.15">
      <c r="A38" s="6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1100" t="s">
        <v>416</v>
      </c>
      <c r="AL38" s="1101"/>
      <c r="AM38" s="1101"/>
      <c r="AN38" s="1102"/>
      <c r="AO38" s="109" t="s">
        <v>182</v>
      </c>
      <c r="AP38" s="109" t="s">
        <v>182</v>
      </c>
      <c r="AQ38" s="133">
        <v>1</v>
      </c>
      <c r="AR38" s="131" t="s">
        <v>182</v>
      </c>
      <c r="AS38" s="152"/>
    </row>
    <row r="39" spans="1:46" x14ac:dyDescent="0.15">
      <c r="A39" s="6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1100" t="s">
        <v>82</v>
      </c>
      <c r="AL39" s="1101"/>
      <c r="AM39" s="1101"/>
      <c r="AN39" s="1102"/>
      <c r="AO39" s="105">
        <v>-86456</v>
      </c>
      <c r="AP39" s="105">
        <v>-1221</v>
      </c>
      <c r="AQ39" s="132">
        <v>-5447</v>
      </c>
      <c r="AR39" s="142">
        <v>-77.599999999999994</v>
      </c>
      <c r="AS39" s="152"/>
    </row>
    <row r="40" spans="1:46" ht="27" customHeight="1" x14ac:dyDescent="0.15">
      <c r="A40" s="6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1097" t="s">
        <v>417</v>
      </c>
      <c r="AL40" s="1098"/>
      <c r="AM40" s="1098"/>
      <c r="AN40" s="1099"/>
      <c r="AO40" s="105">
        <v>-2644089</v>
      </c>
      <c r="AP40" s="105">
        <v>-37354</v>
      </c>
      <c r="AQ40" s="132">
        <v>-37418</v>
      </c>
      <c r="AR40" s="142">
        <v>-0.2</v>
      </c>
      <c r="AS40" s="152"/>
    </row>
    <row r="41" spans="1:46" x14ac:dyDescent="0.15">
      <c r="A41" s="6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1087" t="s">
        <v>305</v>
      </c>
      <c r="AL41" s="1088"/>
      <c r="AM41" s="1088"/>
      <c r="AN41" s="1089"/>
      <c r="AO41" s="105">
        <v>946513</v>
      </c>
      <c r="AP41" s="105">
        <v>13372</v>
      </c>
      <c r="AQ41" s="132">
        <v>14840</v>
      </c>
      <c r="AR41" s="142">
        <v>-9.9</v>
      </c>
      <c r="AS41" s="152"/>
    </row>
    <row r="42" spans="1:46" x14ac:dyDescent="0.15">
      <c r="A42" s="6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83" t="s">
        <v>314</v>
      </c>
      <c r="AL42" s="77"/>
      <c r="AM42" s="77"/>
      <c r="AN42" s="77"/>
      <c r="AO42" s="77"/>
      <c r="AP42" s="77"/>
      <c r="AQ42" s="119"/>
      <c r="AR42" s="119"/>
      <c r="AS42" s="152"/>
    </row>
    <row r="43" spans="1:46" x14ac:dyDescent="0.15">
      <c r="A43" s="6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121"/>
      <c r="AQ43" s="119"/>
      <c r="AR43" s="77"/>
      <c r="AS43" s="152"/>
    </row>
    <row r="44" spans="1:46" x14ac:dyDescent="0.15">
      <c r="A44" s="6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119"/>
      <c r="AR44" s="77"/>
    </row>
    <row r="45" spans="1:46"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134"/>
      <c r="AR45" s="73"/>
      <c r="AS45" s="73"/>
      <c r="AT45" s="77"/>
    </row>
    <row r="46" spans="1:46" x14ac:dyDescent="0.1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7"/>
    </row>
    <row r="47" spans="1:46" ht="17.25" customHeight="1" x14ac:dyDescent="0.15">
      <c r="A47" s="75" t="s">
        <v>418</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row>
    <row r="48" spans="1:46" x14ac:dyDescent="0.15">
      <c r="A48" s="6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4" t="s">
        <v>419</v>
      </c>
      <c r="AL48" s="74"/>
      <c r="AM48" s="74"/>
      <c r="AN48" s="74"/>
      <c r="AO48" s="74"/>
      <c r="AP48" s="74"/>
      <c r="AQ48" s="120"/>
      <c r="AR48" s="74"/>
    </row>
    <row r="49" spans="1:44" ht="13.5" customHeight="1" x14ac:dyDescent="0.15">
      <c r="A49" s="6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84"/>
      <c r="AL49" s="90"/>
      <c r="AM49" s="1095" t="s">
        <v>84</v>
      </c>
      <c r="AN49" s="1090" t="s">
        <v>333</v>
      </c>
      <c r="AO49" s="1091"/>
      <c r="AP49" s="1091"/>
      <c r="AQ49" s="1091"/>
      <c r="AR49" s="1092"/>
    </row>
    <row r="50" spans="1:44" x14ac:dyDescent="0.15">
      <c r="A50" s="6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85"/>
      <c r="AL50" s="91"/>
      <c r="AM50" s="1096"/>
      <c r="AN50" s="101" t="s">
        <v>420</v>
      </c>
      <c r="AO50" s="111" t="s">
        <v>421</v>
      </c>
      <c r="AP50" s="122" t="s">
        <v>422</v>
      </c>
      <c r="AQ50" s="135" t="s">
        <v>302</v>
      </c>
      <c r="AR50" s="145" t="s">
        <v>423</v>
      </c>
    </row>
    <row r="51" spans="1:44" x14ac:dyDescent="0.15">
      <c r="A51" s="6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84" t="s">
        <v>209</v>
      </c>
      <c r="AL51" s="90"/>
      <c r="AM51" s="95">
        <v>4807671</v>
      </c>
      <c r="AN51" s="102">
        <v>64728</v>
      </c>
      <c r="AO51" s="112">
        <v>-34.1</v>
      </c>
      <c r="AP51" s="123">
        <v>70615</v>
      </c>
      <c r="AQ51" s="136">
        <v>4.9000000000000004</v>
      </c>
      <c r="AR51" s="146">
        <v>-39</v>
      </c>
    </row>
    <row r="52" spans="1:44" x14ac:dyDescent="0.15">
      <c r="A52" s="6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86"/>
      <c r="AL52" s="92" t="s">
        <v>244</v>
      </c>
      <c r="AM52" s="96">
        <v>3249518</v>
      </c>
      <c r="AN52" s="103">
        <v>43750</v>
      </c>
      <c r="AO52" s="113">
        <v>-45</v>
      </c>
      <c r="AP52" s="124">
        <v>37382</v>
      </c>
      <c r="AQ52" s="137">
        <v>-1.9</v>
      </c>
      <c r="AR52" s="147">
        <v>-43.1</v>
      </c>
    </row>
    <row r="53" spans="1:44" x14ac:dyDescent="0.15">
      <c r="A53" s="6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84" t="s">
        <v>424</v>
      </c>
      <c r="AL53" s="90"/>
      <c r="AM53" s="95">
        <v>7022608</v>
      </c>
      <c r="AN53" s="102">
        <v>95537</v>
      </c>
      <c r="AO53" s="112">
        <v>47.6</v>
      </c>
      <c r="AP53" s="123">
        <v>69185</v>
      </c>
      <c r="AQ53" s="136">
        <v>-2</v>
      </c>
      <c r="AR53" s="146">
        <v>49.6</v>
      </c>
    </row>
    <row r="54" spans="1:44" x14ac:dyDescent="0.15">
      <c r="A54" s="6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86"/>
      <c r="AL54" s="92" t="s">
        <v>244</v>
      </c>
      <c r="AM54" s="96">
        <v>4775828</v>
      </c>
      <c r="AN54" s="103">
        <v>64971</v>
      </c>
      <c r="AO54" s="113">
        <v>48.5</v>
      </c>
      <c r="AP54" s="124">
        <v>38519</v>
      </c>
      <c r="AQ54" s="137">
        <v>3</v>
      </c>
      <c r="AR54" s="147">
        <v>45.5</v>
      </c>
    </row>
    <row r="55" spans="1:44" x14ac:dyDescent="0.15">
      <c r="A55" s="6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84" t="s">
        <v>425</v>
      </c>
      <c r="AL55" s="90"/>
      <c r="AM55" s="95">
        <v>5391597</v>
      </c>
      <c r="AN55" s="102">
        <v>74229</v>
      </c>
      <c r="AO55" s="112">
        <v>-22.3</v>
      </c>
      <c r="AP55" s="123">
        <v>70166</v>
      </c>
      <c r="AQ55" s="136">
        <v>1.4</v>
      </c>
      <c r="AR55" s="146">
        <v>-23.7</v>
      </c>
    </row>
    <row r="56" spans="1:44" x14ac:dyDescent="0.15">
      <c r="A56" s="6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86"/>
      <c r="AL56" s="92" t="s">
        <v>244</v>
      </c>
      <c r="AM56" s="96">
        <v>3277504</v>
      </c>
      <c r="AN56" s="103">
        <v>45123</v>
      </c>
      <c r="AO56" s="113">
        <v>-30.5</v>
      </c>
      <c r="AP56" s="124">
        <v>36115</v>
      </c>
      <c r="AQ56" s="137">
        <v>-6.2</v>
      </c>
      <c r="AR56" s="147">
        <v>-24.3</v>
      </c>
    </row>
    <row r="57" spans="1:44" x14ac:dyDescent="0.15">
      <c r="A57" s="6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84" t="s">
        <v>378</v>
      </c>
      <c r="AL57" s="90"/>
      <c r="AM57" s="95">
        <v>3281377</v>
      </c>
      <c r="AN57" s="102">
        <v>45708</v>
      </c>
      <c r="AO57" s="112">
        <v>-38.4</v>
      </c>
      <c r="AP57" s="123">
        <v>70329</v>
      </c>
      <c r="AQ57" s="136">
        <v>0.2</v>
      </c>
      <c r="AR57" s="146">
        <v>-38.6</v>
      </c>
    </row>
    <row r="58" spans="1:44" x14ac:dyDescent="0.15">
      <c r="A58" s="6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86"/>
      <c r="AL58" s="92" t="s">
        <v>244</v>
      </c>
      <c r="AM58" s="96">
        <v>1339780</v>
      </c>
      <c r="AN58" s="103">
        <v>18662</v>
      </c>
      <c r="AO58" s="113">
        <v>-58.6</v>
      </c>
      <c r="AP58" s="124">
        <v>39403</v>
      </c>
      <c r="AQ58" s="137">
        <v>9.1</v>
      </c>
      <c r="AR58" s="147">
        <v>-67.7</v>
      </c>
    </row>
    <row r="59" spans="1:44" x14ac:dyDescent="0.15">
      <c r="A59" s="6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84" t="s">
        <v>426</v>
      </c>
      <c r="AL59" s="90"/>
      <c r="AM59" s="95">
        <v>3517069</v>
      </c>
      <c r="AN59" s="102">
        <v>49687</v>
      </c>
      <c r="AO59" s="112">
        <v>8.6999999999999993</v>
      </c>
      <c r="AP59" s="123">
        <v>54225</v>
      </c>
      <c r="AQ59" s="136">
        <v>-22.9</v>
      </c>
      <c r="AR59" s="146">
        <v>31.6</v>
      </c>
    </row>
    <row r="60" spans="1:44" x14ac:dyDescent="0.15">
      <c r="A60" s="6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86"/>
      <c r="AL60" s="92" t="s">
        <v>244</v>
      </c>
      <c r="AM60" s="96">
        <v>2507119</v>
      </c>
      <c r="AN60" s="103">
        <v>35419</v>
      </c>
      <c r="AO60" s="113">
        <v>89.8</v>
      </c>
      <c r="AP60" s="124">
        <v>27337</v>
      </c>
      <c r="AQ60" s="137">
        <v>-30.6</v>
      </c>
      <c r="AR60" s="147">
        <v>120.4</v>
      </c>
    </row>
    <row r="61" spans="1:44" x14ac:dyDescent="0.15">
      <c r="A61" s="6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84" t="s">
        <v>320</v>
      </c>
      <c r="AL61" s="93"/>
      <c r="AM61" s="95">
        <v>4804064</v>
      </c>
      <c r="AN61" s="102">
        <v>65978</v>
      </c>
      <c r="AO61" s="112">
        <v>-7.7</v>
      </c>
      <c r="AP61" s="123">
        <v>66904</v>
      </c>
      <c r="AQ61" s="138">
        <v>-3.7</v>
      </c>
      <c r="AR61" s="146">
        <v>-4</v>
      </c>
    </row>
    <row r="62" spans="1:44" x14ac:dyDescent="0.15">
      <c r="A62" s="6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86"/>
      <c r="AL62" s="92" t="s">
        <v>244</v>
      </c>
      <c r="AM62" s="96">
        <v>3029950</v>
      </c>
      <c r="AN62" s="103">
        <v>41585</v>
      </c>
      <c r="AO62" s="113">
        <v>0.8</v>
      </c>
      <c r="AP62" s="124">
        <v>35751</v>
      </c>
      <c r="AQ62" s="137">
        <v>-5.3</v>
      </c>
      <c r="AR62" s="147">
        <v>6.1</v>
      </c>
    </row>
    <row r="63" spans="1:44" x14ac:dyDescent="0.15">
      <c r="A63" s="6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row>
    <row r="64" spans="1:44" x14ac:dyDescent="0.15">
      <c r="A64" s="6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row>
    <row r="65" spans="1:46" x14ac:dyDescent="0.15">
      <c r="A65" s="6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row>
    <row r="66" spans="1:46" x14ac:dyDescent="0.15">
      <c r="A66" s="76"/>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153"/>
    </row>
    <row r="67" spans="1:46" ht="13.5" hidden="1" customHeight="1" x14ac:dyDescent="0.15">
      <c r="AK67" s="77"/>
      <c r="AL67" s="77"/>
      <c r="AM67" s="77"/>
      <c r="AN67" s="77"/>
      <c r="AO67" s="77"/>
      <c r="AP67" s="77"/>
      <c r="AQ67" s="77"/>
      <c r="AR67" s="77"/>
      <c r="AS67" s="77"/>
      <c r="AT67" s="77"/>
    </row>
    <row r="68" spans="1:46" ht="13.5" hidden="1" customHeight="1" x14ac:dyDescent="0.15">
      <c r="AK68" s="77"/>
      <c r="AL68" s="77"/>
      <c r="AM68" s="77"/>
      <c r="AN68" s="77"/>
      <c r="AO68" s="77"/>
      <c r="AP68" s="77"/>
      <c r="AQ68" s="77"/>
      <c r="AR68" s="77"/>
    </row>
    <row r="69" spans="1:46" ht="13.5" hidden="1" customHeight="1" x14ac:dyDescent="0.15">
      <c r="AK69" s="77"/>
      <c r="AL69" s="77"/>
      <c r="AM69" s="77"/>
      <c r="AN69" s="77"/>
      <c r="AO69" s="77"/>
      <c r="AP69" s="77"/>
      <c r="AQ69" s="77"/>
      <c r="AR69" s="77"/>
    </row>
    <row r="70" spans="1:46" hidden="1" x14ac:dyDescent="0.15">
      <c r="AK70" s="77"/>
      <c r="AL70" s="77"/>
      <c r="AM70" s="77"/>
      <c r="AN70" s="77"/>
      <c r="AO70" s="77"/>
      <c r="AP70" s="77"/>
      <c r="AQ70" s="77"/>
      <c r="AR70" s="77"/>
    </row>
    <row r="71" spans="1:46" hidden="1" x14ac:dyDescent="0.15">
      <c r="AK71" s="77"/>
      <c r="AL71" s="77"/>
      <c r="AM71" s="77"/>
      <c r="AN71" s="77"/>
      <c r="AO71" s="77"/>
      <c r="AP71" s="77"/>
      <c r="AQ71" s="77"/>
      <c r="AR71" s="77"/>
    </row>
    <row r="72" spans="1:46" hidden="1" x14ac:dyDescent="0.15">
      <c r="AK72" s="77"/>
      <c r="AL72" s="77"/>
      <c r="AM72" s="77"/>
      <c r="AN72" s="77"/>
      <c r="AO72" s="77"/>
      <c r="AP72" s="77"/>
      <c r="AQ72" s="77"/>
      <c r="AR72" s="77"/>
    </row>
    <row r="73" spans="1:46" hidden="1" x14ac:dyDescent="0.15">
      <c r="AK73" s="77"/>
      <c r="AL73" s="77"/>
      <c r="AM73" s="77"/>
      <c r="AN73" s="77"/>
      <c r="AO73" s="77"/>
      <c r="AP73" s="77"/>
      <c r="AQ73" s="77"/>
      <c r="AR73" s="77"/>
    </row>
  </sheetData>
  <sheetProtection algorithmName="SHA-512" hashValue="7YLue1fDasVr6J4MIzlQgTCMQn7BmSWMdjtowArsrTNJoqUHiURBvMNqp6w5lE5fzbDHcnTLHoSQaAIki8zE0A==" saltValue="2H8GewkYrjIj/RyMxEOUk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election activeCell="BB39" sqref="BB39"/>
    </sheetView>
  </sheetViews>
  <sheetFormatPr defaultColWidth="0" defaultRowHeight="13.5" customHeight="1" zeroHeight="1" x14ac:dyDescent="0.15"/>
  <cols>
    <col min="1" max="125" width="2.5" style="64" customWidth="1"/>
    <col min="126" max="126" width="9" style="65" hidden="1" customWidth="1"/>
    <col min="127" max="16384" width="9" style="65" hidden="1"/>
  </cols>
  <sheetData>
    <row r="1" spans="2:125"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2:125" x14ac:dyDescent="0.15">
      <c r="B2" s="65"/>
      <c r="DG2" s="65"/>
    </row>
    <row r="3" spans="2:125" x14ac:dyDescent="0.1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H3" s="65"/>
      <c r="DI3" s="65"/>
      <c r="DJ3" s="65"/>
      <c r="DK3" s="65"/>
      <c r="DL3" s="65"/>
      <c r="DM3" s="65"/>
      <c r="DN3" s="65"/>
      <c r="DO3" s="65"/>
      <c r="DP3" s="65"/>
      <c r="DQ3" s="65"/>
      <c r="DR3" s="65"/>
      <c r="DS3" s="65"/>
      <c r="DT3" s="65"/>
      <c r="DU3" s="65"/>
    </row>
    <row r="4" spans="2:125" x14ac:dyDescent="0.15"/>
    <row r="5" spans="2:125" x14ac:dyDescent="0.15"/>
    <row r="6" spans="2:125" x14ac:dyDescent="0.15"/>
    <row r="7" spans="2:125" x14ac:dyDescent="0.15"/>
    <row r="8" spans="2:125" x14ac:dyDescent="0.15"/>
    <row r="9" spans="2:125" x14ac:dyDescent="0.15">
      <c r="DU9" s="6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5"/>
    </row>
    <row r="18" spans="125:125" x14ac:dyDescent="0.15"/>
    <row r="19" spans="125:125" x14ac:dyDescent="0.15"/>
    <row r="20" spans="125:125" x14ac:dyDescent="0.15">
      <c r="DU20" s="65"/>
    </row>
    <row r="21" spans="125:125" x14ac:dyDescent="0.15">
      <c r="DU21" s="6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5"/>
    </row>
    <row r="29" spans="125:125" x14ac:dyDescent="0.15"/>
    <row r="30" spans="125:125" x14ac:dyDescent="0.15"/>
    <row r="31" spans="125:125" x14ac:dyDescent="0.15"/>
    <row r="32" spans="125:125" x14ac:dyDescent="0.15"/>
    <row r="33" spans="2:125" x14ac:dyDescent="0.15">
      <c r="B33" s="65"/>
      <c r="G33" s="65"/>
      <c r="I33" s="65"/>
    </row>
    <row r="34" spans="2:125" x14ac:dyDescent="0.15">
      <c r="C34" s="65"/>
      <c r="P34" s="65"/>
      <c r="DE34" s="65"/>
      <c r="DH34" s="65"/>
    </row>
    <row r="35" spans="2:125" x14ac:dyDescent="0.15">
      <c r="D35" s="65"/>
      <c r="E35" s="65"/>
      <c r="DG35" s="65"/>
      <c r="DJ35" s="65"/>
      <c r="DP35" s="65"/>
      <c r="DQ35" s="65"/>
      <c r="DR35" s="65"/>
      <c r="DS35" s="65"/>
      <c r="DT35" s="65"/>
      <c r="DU35" s="65"/>
    </row>
    <row r="36" spans="2:125" x14ac:dyDescent="0.15">
      <c r="F36" s="65"/>
      <c r="H36" s="65"/>
      <c r="J36" s="65"/>
      <c r="K36" s="65"/>
      <c r="L36" s="65"/>
      <c r="M36" s="65"/>
      <c r="N36" s="65"/>
      <c r="O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F36" s="65"/>
      <c r="DI36" s="65"/>
      <c r="DK36" s="65"/>
      <c r="DL36" s="65"/>
      <c r="DM36" s="65"/>
      <c r="DN36" s="65"/>
      <c r="DO36" s="65"/>
      <c r="DP36" s="65"/>
      <c r="DQ36" s="65"/>
      <c r="DR36" s="65"/>
      <c r="DS36" s="65"/>
      <c r="DT36" s="65"/>
      <c r="DU36" s="65"/>
    </row>
    <row r="37" spans="2:125" x14ac:dyDescent="0.15">
      <c r="DU37" s="65"/>
    </row>
    <row r="38" spans="2:125" x14ac:dyDescent="0.15">
      <c r="DT38" s="65"/>
      <c r="DU38" s="65"/>
    </row>
    <row r="39" spans="2:125" x14ac:dyDescent="0.15"/>
    <row r="40" spans="2:125" x14ac:dyDescent="0.15">
      <c r="DH40" s="65"/>
    </row>
    <row r="41" spans="2:125" x14ac:dyDescent="0.15">
      <c r="DE41" s="65"/>
    </row>
    <row r="42" spans="2:125" x14ac:dyDescent="0.15">
      <c r="DG42" s="65"/>
      <c r="DJ42" s="65"/>
    </row>
    <row r="43" spans="2:125" x14ac:dyDescent="0.1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F43" s="65"/>
      <c r="DI43" s="65"/>
      <c r="DK43" s="65"/>
      <c r="DL43" s="65"/>
      <c r="DM43" s="65"/>
      <c r="DN43" s="65"/>
      <c r="DO43" s="65"/>
      <c r="DP43" s="65"/>
      <c r="DQ43" s="65"/>
      <c r="DR43" s="65"/>
      <c r="DS43" s="65"/>
      <c r="DT43" s="65"/>
      <c r="DU43" s="65"/>
    </row>
    <row r="44" spans="2:125" x14ac:dyDescent="0.15">
      <c r="DU44" s="65"/>
    </row>
    <row r="45" spans="2:125" x14ac:dyDescent="0.15"/>
    <row r="46" spans="2:125" x14ac:dyDescent="0.15"/>
    <row r="47" spans="2:125" x14ac:dyDescent="0.15"/>
    <row r="48" spans="2:125" x14ac:dyDescent="0.15">
      <c r="DT48" s="65"/>
      <c r="DU48" s="65"/>
    </row>
    <row r="49" spans="120:125" x14ac:dyDescent="0.15">
      <c r="DU49" s="65"/>
    </row>
    <row r="50" spans="120:125" x14ac:dyDescent="0.15">
      <c r="DU50" s="65"/>
    </row>
    <row r="51" spans="120:125" x14ac:dyDescent="0.15">
      <c r="DP51" s="65"/>
      <c r="DQ51" s="65"/>
      <c r="DR51" s="65"/>
      <c r="DS51" s="65"/>
      <c r="DT51" s="65"/>
      <c r="DU51" s="65"/>
    </row>
    <row r="52" spans="120:125" x14ac:dyDescent="0.15"/>
    <row r="53" spans="120:125" x14ac:dyDescent="0.15"/>
    <row r="54" spans="120:125" x14ac:dyDescent="0.15">
      <c r="DU54" s="65"/>
    </row>
    <row r="55" spans="120:125" x14ac:dyDescent="0.15"/>
    <row r="56" spans="120:125" x14ac:dyDescent="0.15"/>
    <row r="57" spans="120:125" x14ac:dyDescent="0.15"/>
    <row r="58" spans="120:125" x14ac:dyDescent="0.15">
      <c r="DU58" s="65"/>
    </row>
    <row r="59" spans="120:125" x14ac:dyDescent="0.15"/>
    <row r="60" spans="120:125" x14ac:dyDescent="0.15"/>
    <row r="61" spans="120:125" x14ac:dyDescent="0.15"/>
    <row r="62" spans="120:125" x14ac:dyDescent="0.15"/>
    <row r="63" spans="120:125" x14ac:dyDescent="0.15">
      <c r="DU63" s="65"/>
    </row>
    <row r="64" spans="120:125" x14ac:dyDescent="0.15">
      <c r="DT64" s="65"/>
      <c r="DU64" s="65"/>
    </row>
    <row r="65" spans="123:125" x14ac:dyDescent="0.15"/>
    <row r="66" spans="123:125" x14ac:dyDescent="0.15"/>
    <row r="67" spans="123:125" x14ac:dyDescent="0.15"/>
    <row r="68" spans="123:125" x14ac:dyDescent="0.15"/>
    <row r="69" spans="123:125" x14ac:dyDescent="0.15">
      <c r="DS69" s="65"/>
      <c r="DT69" s="65"/>
      <c r="DU69" s="6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5"/>
    </row>
    <row r="83" spans="116:125" x14ac:dyDescent="0.15">
      <c r="DM83" s="65"/>
      <c r="DN83" s="65"/>
      <c r="DO83" s="65"/>
      <c r="DP83" s="65"/>
      <c r="DQ83" s="65"/>
      <c r="DR83" s="65"/>
      <c r="DS83" s="65"/>
      <c r="DT83" s="65"/>
      <c r="DU83" s="65"/>
    </row>
    <row r="84" spans="116:125" x14ac:dyDescent="0.15"/>
    <row r="85" spans="116:125" x14ac:dyDescent="0.15"/>
    <row r="86" spans="116:125" x14ac:dyDescent="0.15"/>
    <row r="87" spans="116:125" x14ac:dyDescent="0.15"/>
    <row r="88" spans="116:125" x14ac:dyDescent="0.15">
      <c r="DU88" s="6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5"/>
      <c r="DT94" s="65"/>
      <c r="DU94" s="65"/>
    </row>
    <row r="95" spans="116:125" ht="13.5" customHeight="1" x14ac:dyDescent="0.15">
      <c r="DU95" s="6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5"/>
    </row>
    <row r="102" spans="124:125" ht="13.5" customHeight="1" x14ac:dyDescent="0.15"/>
    <row r="103" spans="124:125" ht="13.5" customHeight="1" x14ac:dyDescent="0.15"/>
    <row r="104" spans="124:125" ht="13.5" customHeight="1" x14ac:dyDescent="0.15">
      <c r="DT104" s="65"/>
      <c r="DU104" s="6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5" t="s">
        <v>96</v>
      </c>
    </row>
    <row r="120" spans="125:125" ht="13.5" hidden="1" customHeight="1" x14ac:dyDescent="0.15"/>
    <row r="121" spans="125:125" ht="13.5" hidden="1" customHeight="1" x14ac:dyDescent="0.15">
      <c r="DU121" s="65"/>
    </row>
  </sheetData>
  <sheetProtection algorithmName="SHA-512" hashValue="oVBR7iSgexX4RBplJ2rofgrhE8DnZcA0jPzxOencgWTHCnM0zNctY6PrjH7EFJQmEDN7X5HTvUdVWKZ8zbzTkg==" saltValue="9Unk6y8buKHEeafMt9j/Eg==" spinCount="100000" sheet="1" objects="1" scenarios="1"/>
  <phoneticPr fontId="5"/>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election activeCell="BB39" sqref="BB39"/>
    </sheetView>
  </sheetViews>
  <sheetFormatPr defaultColWidth="0" defaultRowHeight="13.5" customHeight="1" zeroHeight="1" x14ac:dyDescent="0.15"/>
  <cols>
    <col min="1" max="125" width="2.5" style="64" customWidth="1"/>
    <col min="126" max="142" width="0" style="65" hidden="1" customWidth="1"/>
    <col min="143" max="143" width="9" style="65" hidden="1" customWidth="1"/>
    <col min="144" max="16384" width="9" style="65" hidden="1"/>
  </cols>
  <sheetData>
    <row r="1" spans="1:125" ht="13.5" customHeight="1"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1:125" x14ac:dyDescent="0.15">
      <c r="B2" s="65"/>
      <c r="T2" s="65"/>
    </row>
    <row r="3" spans="1:125" x14ac:dyDescent="0.15">
      <c r="C3" s="65"/>
      <c r="D3" s="65"/>
      <c r="E3" s="65"/>
      <c r="F3" s="65"/>
      <c r="G3" s="65"/>
      <c r="H3" s="65"/>
      <c r="I3" s="65"/>
      <c r="J3" s="65"/>
      <c r="K3" s="65"/>
      <c r="L3" s="65"/>
      <c r="M3" s="65"/>
      <c r="N3" s="65"/>
      <c r="O3" s="65"/>
      <c r="P3" s="65"/>
      <c r="Q3" s="65"/>
      <c r="R3" s="65"/>
      <c r="S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5"/>
      <c r="G33" s="65"/>
      <c r="I33" s="65"/>
    </row>
    <row r="34" spans="2:125" x14ac:dyDescent="0.15">
      <c r="C34" s="65"/>
      <c r="P34" s="65"/>
      <c r="R34" s="65"/>
      <c r="U34" s="65"/>
    </row>
    <row r="35" spans="2:125" x14ac:dyDescent="0.15">
      <c r="D35" s="65"/>
      <c r="E35" s="65"/>
      <c r="T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row>
    <row r="36" spans="2:125" x14ac:dyDescent="0.15">
      <c r="F36" s="65"/>
      <c r="H36" s="65"/>
      <c r="J36" s="65"/>
      <c r="K36" s="65"/>
      <c r="L36" s="65"/>
      <c r="M36" s="65"/>
      <c r="N36" s="65"/>
      <c r="O36" s="65"/>
      <c r="Q36" s="65"/>
      <c r="S36" s="65"/>
      <c r="V36" s="65"/>
    </row>
    <row r="37" spans="2:125" x14ac:dyDescent="0.15"/>
    <row r="38" spans="2:125" x14ac:dyDescent="0.15"/>
    <row r="39" spans="2:125" x14ac:dyDescent="0.15"/>
    <row r="40" spans="2:125" x14ac:dyDescent="0.15">
      <c r="U40" s="65"/>
    </row>
    <row r="41" spans="2:125" x14ac:dyDescent="0.15">
      <c r="R41" s="65"/>
    </row>
    <row r="42" spans="2:125" x14ac:dyDescent="0.15">
      <c r="T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row>
    <row r="43" spans="2:125" x14ac:dyDescent="0.15">
      <c r="Q43" s="65"/>
      <c r="S43" s="65"/>
      <c r="V43" s="6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4" t="s">
        <v>96</v>
      </c>
    </row>
  </sheetData>
  <sheetProtection algorithmName="SHA-512" hashValue="SBJWp61/hT4rS9eC4zJCJE6F0CAUD603FKDNuDr5z8EvPqj7l3/OpJmieo8iCoLlWmYHGvB39AhzZSqmkpJI1Q==" saltValue="8yBDeGI3acEQXLhZk9hQ7Q==" spinCount="100000" sheet="1" objects="1" scenarios="1"/>
  <phoneticPr fontId="5"/>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BB39" sqref="BB39"/>
    </sheetView>
  </sheetViews>
  <sheetFormatPr defaultColWidth="0" defaultRowHeight="13.5" customHeight="1" zeroHeight="1" x14ac:dyDescent="0.15"/>
  <cols>
    <col min="1" max="1" width="8.25" style="33" customWidth="1"/>
    <col min="2" max="16" width="14.625" style="33" customWidth="1"/>
    <col min="17" max="17" width="0" style="33" hidden="1" customWidth="1"/>
    <col min="18"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72"/>
      <c r="C45" s="72"/>
      <c r="D45" s="72"/>
      <c r="E45" s="72"/>
      <c r="F45" s="72"/>
      <c r="G45" s="72"/>
      <c r="H45" s="72"/>
      <c r="I45" s="72"/>
      <c r="J45" s="168" t="s">
        <v>4</v>
      </c>
    </row>
    <row r="46" spans="2:10" ht="29.25" customHeight="1" x14ac:dyDescent="0.2">
      <c r="B46" s="154" t="s">
        <v>5</v>
      </c>
      <c r="C46" s="158"/>
      <c r="D46" s="158"/>
      <c r="E46" s="159" t="s">
        <v>16</v>
      </c>
      <c r="F46" s="160" t="s">
        <v>339</v>
      </c>
      <c r="G46" s="164" t="s">
        <v>428</v>
      </c>
      <c r="H46" s="164" t="s">
        <v>429</v>
      </c>
      <c r="I46" s="164" t="s">
        <v>430</v>
      </c>
      <c r="J46" s="169" t="s">
        <v>431</v>
      </c>
    </row>
    <row r="47" spans="2:10" ht="57.75" customHeight="1" x14ac:dyDescent="0.15">
      <c r="B47" s="155"/>
      <c r="C47" s="1104" t="s">
        <v>1</v>
      </c>
      <c r="D47" s="1104"/>
      <c r="E47" s="1105"/>
      <c r="F47" s="161">
        <v>54.71</v>
      </c>
      <c r="G47" s="165">
        <v>47.33</v>
      </c>
      <c r="H47" s="165">
        <v>44.96</v>
      </c>
      <c r="I47" s="165">
        <v>40.65</v>
      </c>
      <c r="J47" s="170">
        <v>43.17</v>
      </c>
    </row>
    <row r="48" spans="2:10" ht="57.75" customHeight="1" x14ac:dyDescent="0.15">
      <c r="B48" s="156"/>
      <c r="C48" s="1106" t="s">
        <v>9</v>
      </c>
      <c r="D48" s="1106"/>
      <c r="E48" s="1107"/>
      <c r="F48" s="162">
        <v>1.07</v>
      </c>
      <c r="G48" s="166">
        <v>0.94</v>
      </c>
      <c r="H48" s="166">
        <v>0.59</v>
      </c>
      <c r="I48" s="166">
        <v>0.61</v>
      </c>
      <c r="J48" s="171">
        <v>6.05</v>
      </c>
    </row>
    <row r="49" spans="2:10" ht="57.75" customHeight="1" x14ac:dyDescent="0.15">
      <c r="B49" s="157"/>
      <c r="C49" s="1108" t="s">
        <v>15</v>
      </c>
      <c r="D49" s="1108"/>
      <c r="E49" s="1109"/>
      <c r="F49" s="163" t="s">
        <v>408</v>
      </c>
      <c r="G49" s="167" t="s">
        <v>432</v>
      </c>
      <c r="H49" s="167" t="s">
        <v>309</v>
      </c>
      <c r="I49" s="167" t="s">
        <v>151</v>
      </c>
      <c r="J49" s="172">
        <v>9.6300000000000008</v>
      </c>
    </row>
    <row r="50" spans="2:10" x14ac:dyDescent="0.15"/>
  </sheetData>
  <sheetProtection algorithmName="SHA-512" hashValue="qIOocCxoS+gH0VlBNZ7pJwV6ZTtl6DzDsD5WiTfTo+45/Su+aScPBbxFZY6Nu4Bdk0FUutjcKuuFzxyq5D7V1A==" saltValue="vXrUb0kb8xjaOrvqLild7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inf05-u20</cp:lastModifiedBy>
  <cp:lastPrinted>2023-10-02T08:10:22Z</cp:lastPrinted>
  <dcterms:created xsi:type="dcterms:W3CDTF">2023-02-20T06:50:33Z</dcterms:created>
  <dcterms:modified xsi:type="dcterms:W3CDTF">2023-10-02T08:12:13Z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2023-03-17T06:57:21Z</vt:filetime>
  </property>
</Properties>
</file>